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ограммы 2017" sheetId="1" r:id="rId1"/>
  </sheets>
  <definedNames>
    <definedName name="_xlnm.Print_Area" localSheetId="0">'программы 2017'!$A$1:$J$179</definedName>
  </definedNames>
  <calcPr fullCalcOnLoad="1"/>
</workbook>
</file>

<file path=xl/sharedStrings.xml><?xml version="1.0" encoding="utf-8"?>
<sst xmlns="http://schemas.openxmlformats.org/spreadsheetml/2006/main" count="153" uniqueCount="153">
  <si>
    <t xml:space="preserve">Реализация стратегии инвестиционного развития муниципального образования Успенский район </t>
  </si>
  <si>
    <t>Комплексные меры противодействия незаконному потреблению и обороту наркотических средств</t>
  </si>
  <si>
    <t>Мероприятия по проведению районного конкурса "Люди земли Успенской"</t>
  </si>
  <si>
    <t>Экономическое развитие и инновационная экономика муниципального образования Успенский район</t>
  </si>
  <si>
    <t xml:space="preserve">Развитие здравоохранения в муниципальном образовании Успенский район </t>
  </si>
  <si>
    <t>Развитие физической культуры и спорта в муниципальном образовании Успенский район</t>
  </si>
  <si>
    <t>Молодёжь Успенского района</t>
  </si>
  <si>
    <t>Казачество Успенского района</t>
  </si>
  <si>
    <t>Дети Успенского района</t>
  </si>
  <si>
    <t>Развитие образования в муниципальном образовании Успенский район</t>
  </si>
  <si>
    <t>Развитие культуры муниципального образования Успенский район</t>
  </si>
  <si>
    <t>Развитие топливно-энергетического комплекса муниципального образование Успенский район</t>
  </si>
  <si>
    <t>Развитие общественной инфраструктуры муниципального образования Успенский район</t>
  </si>
  <si>
    <t>Развитие сельского хозяйства и регулирование рынков сельскохозяйственной продукции, сырья и продовольствия муниципального образования Успенский район</t>
  </si>
  <si>
    <t>Обеспечение безопасности населения муниципального образования Успенский район</t>
  </si>
  <si>
    <t>Социальная поддержка граждан Успенского района</t>
  </si>
  <si>
    <t>Управление муниципальным имуществом и земельными ресурсами муниципального образования Успенский район</t>
  </si>
  <si>
    <t xml:space="preserve">Обеспечение деятельности администрации муниципального образования Успенский район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</si>
  <si>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</si>
  <si>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местных администраций</t>
  </si>
  <si>
    <t>Резервные фонды</t>
  </si>
  <si>
    <t>Дорожное хозяйство (дорожные фонды)</t>
  </si>
  <si>
    <t>Обеспечение деятельности финансового управления</t>
  </si>
  <si>
    <t>Обеспечение деятельности контрольно-счётной палаты</t>
  </si>
  <si>
    <t>Обслуживание муниципального долга</t>
  </si>
  <si>
    <t>Межбюджетное регулирование</t>
  </si>
  <si>
    <t>Организация отдыха и оздоровления детей</t>
  </si>
  <si>
    <t>МОП подготовка</t>
  </si>
  <si>
    <t>дополнительные выплаты медицинским работникам обслуживающим медицинские кабинеты образовательных учреждений</t>
  </si>
  <si>
    <t>врачебные кадры для сельского здравоохранения муниципального образования Успенский район</t>
  </si>
  <si>
    <t>повышение квалификации работников муниципального бюджетного здравоохранения</t>
  </si>
  <si>
    <t>деятельность управления образования</t>
  </si>
  <si>
    <t>реализация мероприятий в области культуры</t>
  </si>
  <si>
    <t>обеспечение деятельности отдела культуры</t>
  </si>
  <si>
    <t>обеспечениедеятельности централизованной бухгалтерии</t>
  </si>
  <si>
    <t>обеспечение деятельности ДШИ</t>
  </si>
  <si>
    <t>обеспечение деятельности "ЦФМР"</t>
  </si>
  <si>
    <t>ДЮСШ "Смена"</t>
  </si>
  <si>
    <t>Реализация мероприятий в области молодёжной политики</t>
  </si>
  <si>
    <t>деятельность отдела по делам молодёжи</t>
  </si>
  <si>
    <t>обеспечение деятельности ЦРМИ</t>
  </si>
  <si>
    <t>обеспечение деятельности МФЦ</t>
  </si>
  <si>
    <t>обеспечение деятельности ОДОМС</t>
  </si>
  <si>
    <t>обеспечение деятельности Управление по закупкам</t>
  </si>
  <si>
    <t>Противодействие незаконному обороту наркотиков на территориимуниципального образования Успенский район</t>
  </si>
  <si>
    <t>ЦБ-1, РМК</t>
  </si>
  <si>
    <t>Пенсионное обеспечение</t>
  </si>
  <si>
    <t>строительство ДШИ</t>
  </si>
  <si>
    <t>Развитие субъектов малого и среднего предпринимательства</t>
  </si>
  <si>
    <t>обеспечение деятельности Управления капитального строительства</t>
  </si>
  <si>
    <t>итого програмные расходы</t>
  </si>
  <si>
    <t>обеспечение деятельности ЕДДС</t>
  </si>
  <si>
    <t>Функционирование высшего должностного лица муниципального образования</t>
  </si>
  <si>
    <t>Дети, нуждающиеся в особой заботе государства (дети из семей, находящихся в трудной жизненной ситуации, дети-инвалиды, дети-сироты и дети, оставшиеся без попечения родителей)</t>
  </si>
  <si>
    <t>Профилактика терроризма и экстримизма в Успенском районе</t>
  </si>
  <si>
    <t>Погашение кредита (10%)</t>
  </si>
  <si>
    <t xml:space="preserve">Гарантии </t>
  </si>
  <si>
    <t>Энергосбережение в бюджетных учреждениях</t>
  </si>
  <si>
    <t>Обеспечение деятельности МБУ ИКЦ "Успенский"</t>
  </si>
  <si>
    <t>итого непрограмные расходы</t>
  </si>
  <si>
    <t>наименование программы, подпрограммы, непрограмного направления</t>
  </si>
  <si>
    <t>Непрограмные расходы</t>
  </si>
  <si>
    <t>Расходы всего</t>
  </si>
  <si>
    <r>
      <t xml:space="preserve">Доходы всего, </t>
    </r>
    <r>
      <rPr>
        <sz val="12"/>
        <rFont val="Times New Roman"/>
        <family val="1"/>
      </rPr>
      <t>в том числе:</t>
    </r>
  </si>
  <si>
    <t>собственные</t>
  </si>
  <si>
    <t>дотация</t>
  </si>
  <si>
    <t>развитие дошкольного</t>
  </si>
  <si>
    <t>развитие общего образования</t>
  </si>
  <si>
    <t>мероприятия по предупреждению и ликвидации чрезвычайных ситуаций, стихийных бедствий и их последствий в Успенском районе</t>
  </si>
  <si>
    <t>Пожарная безопасность в Успенском районе</t>
  </si>
  <si>
    <t>Снижение рисков и смягчение последствий чрезвычайных ситуаций природного и техногенного характера в Успенском районе</t>
  </si>
  <si>
    <t>Укрепление правопорядка, профилактика правонарушений, усиление борьбы с преступностью в Успенском районе</t>
  </si>
  <si>
    <t>Участие в мероприятиях, посвящённых памятным датам, праздничным дням кубанского казачества, государственным праздникам</t>
  </si>
  <si>
    <t>Организационно-методическое и материально-техническое обеспечение деятельности Успенского района казачьего общества</t>
  </si>
  <si>
    <t>з/пл</t>
  </si>
  <si>
    <t>тыс. руб.</t>
  </si>
  <si>
    <t>ДЮСШ</t>
  </si>
  <si>
    <t>ДДТ</t>
  </si>
  <si>
    <t>Осуществление технологического присоединения энергопринимающих устройств "Здание дошкольного образовательного учреждения на 140 мест"</t>
  </si>
  <si>
    <t>Внедрение и развитие аппаратно- программного комплекса "Безопасный город"</t>
  </si>
  <si>
    <t>Информационное освещение деятельности органов местного самоуправления</t>
  </si>
  <si>
    <t>Информатизация деятельности органов местного самоуправления</t>
  </si>
  <si>
    <t>Оплата по исполнительным листам</t>
  </si>
  <si>
    <t>подготовка градостроительной документации</t>
  </si>
  <si>
    <t>поддержка социально-ориентированных некоммерческих организаций:</t>
  </si>
  <si>
    <t>создание условий  для деятельности Успенской районной организации "Всероссийское общество инвалидов</t>
  </si>
  <si>
    <t>создание условий  для деятельности Успенской группы инвалидов по зрению</t>
  </si>
  <si>
    <t>создание условий  для деятельности Успенская районная организация Союз Чернобыль</t>
  </si>
  <si>
    <t>создание условий  для деятельности Успенской районное отделение Краснодарской региональной организации Общероссийской  общественной организации Российский Союз ветерановАфганистана</t>
  </si>
  <si>
    <t xml:space="preserve">  в т.ч. создание условий  для деятельности Успенской районной организации ветеранов</t>
  </si>
  <si>
    <t>обеспечение деятельности Аварийно-спасательной службы</t>
  </si>
  <si>
    <t>МБУК " МЦБ"( библиотека)</t>
  </si>
  <si>
    <t>МБКВУ "Иллюзион"(кинотеатр)</t>
  </si>
  <si>
    <t>МБУ МЦКД "Родник"(методцентр)</t>
  </si>
  <si>
    <t>Реализация мероприятий по развитию массового спорта и физической культуры в Успенском районе( участие в первенствах и чемпионатах края)</t>
  </si>
  <si>
    <t>отдельные мероприятия муниципальной программы (организация и проведение районных соревнованиях и участие в краевых мероприятиях)</t>
  </si>
  <si>
    <t>2016год уточненный</t>
  </si>
  <si>
    <t xml:space="preserve">Комплексное и устойчивое развитие муниципального образования Успенский район в сфере строительства и архитектуры </t>
  </si>
  <si>
    <t>Обеспечение безопасности дорожного движения муниципального образования Успенский район</t>
  </si>
  <si>
    <t xml:space="preserve">пристройка на 40 местдоу №4 а Урупский </t>
  </si>
  <si>
    <t>ремонт спорт зала МБОУСОШ №7</t>
  </si>
  <si>
    <t>проведение ЕГЭ</t>
  </si>
  <si>
    <t>выплата премий</t>
  </si>
  <si>
    <t>проведение муниципальных  мероприятий</t>
  </si>
  <si>
    <t>публикация в газете " Рассвет"</t>
  </si>
  <si>
    <t>поэтапноеповышение оплаты труда</t>
  </si>
  <si>
    <t>поэтапное повышение  до уровня  средней заработной платы</t>
  </si>
  <si>
    <t>организация отдыха и оздоровления обучающихся в каникулярное время с дневгым прибыванием с обязательной организацией питания</t>
  </si>
  <si>
    <t>Страхование жизни и здоровья детей</t>
  </si>
  <si>
    <t>Строительство 48 кв. жилого дома для соц. Работников</t>
  </si>
  <si>
    <t>Приобретение парадной формы</t>
  </si>
  <si>
    <t>услуги связи. Канц товары. Услуги банка</t>
  </si>
  <si>
    <t>Оценка недвижимости</t>
  </si>
  <si>
    <t>энергосбережение в жилищном фонде (оплата взносов)</t>
  </si>
  <si>
    <t xml:space="preserve"> приобретение банеров, перетяжек, канц товаров</t>
  </si>
  <si>
    <t xml:space="preserve"> подготовка и размещение в средствах массовой информации мероприятий направленных на обеспечение безопасности дорожного движения</t>
  </si>
  <si>
    <t xml:space="preserve"> предупреждение детского дорожно-транспортного травматизма</t>
  </si>
  <si>
    <t>материально-техническое обеспечение деятельности администрации (архив)</t>
  </si>
  <si>
    <t>Подготовка информационных статей в СМИ</t>
  </si>
  <si>
    <t xml:space="preserve"> организация занятости несовершеннолетних</t>
  </si>
  <si>
    <t xml:space="preserve"> молодежный форум Орден "Суворова"</t>
  </si>
  <si>
    <t>проведение муниципальных этапов краевых конкурсов и фестивалей</t>
  </si>
  <si>
    <t>организация подвоза детей к местам отдыха, оздоровления и занятости детей</t>
  </si>
  <si>
    <t>сопровождение мед работниками детей к местам отдыха и обратно</t>
  </si>
  <si>
    <t>Спортивный комплекс на территории МБОУ СОШ №9</t>
  </si>
  <si>
    <t>укомплектовать комерческими приборами учета и регулирования потребления газа на котельной №8</t>
  </si>
  <si>
    <t>замена сетьевых и подпиточных насосов  на котельной №4</t>
  </si>
  <si>
    <t>Софинансирование краевых программ( кружки в вечернее время  автобус, поэтапное повышение оплаты труда.)</t>
  </si>
  <si>
    <t>пристройка к ДОУ №6 х Веселый</t>
  </si>
  <si>
    <t>ремонт резервуаров чистой воды на водоочисной станции с. Успенского</t>
  </si>
  <si>
    <t>Замена насосного оборудования на первом подъеме</t>
  </si>
  <si>
    <t>монтаж новой канализационной линии 360м по ул Дугинец</t>
  </si>
  <si>
    <t>замена ветхой напорной канализ линии 140м ул Ленина с Успенское</t>
  </si>
  <si>
    <t>ограждение сеткой территории свалки х Западный</t>
  </si>
  <si>
    <t>Развитие жилищно-коммунального хозяйства на территории муниципального образование Успенский район</t>
  </si>
  <si>
    <t>обеспечение деятельности бюджетных учреждений культуры: в том числе</t>
  </si>
  <si>
    <t>СВОД проекта бюджета по муниципальному району на 2017-2019 годы</t>
  </si>
  <si>
    <t>2017 потребность</t>
  </si>
  <si>
    <t>в том числе</t>
  </si>
  <si>
    <t>м/з</t>
  </si>
  <si>
    <t>Капитальный ремонт помещений здания, расположенного по улице Ленина, 119 с. Успенского</t>
  </si>
  <si>
    <t>Организация поездки на губернаторский бал</t>
  </si>
  <si>
    <t>Строительство общеобразовательного учреждения начальных классов на 400 мест в с.Успенском</t>
  </si>
  <si>
    <t>установка и монтаж блочно модульной котельной №4 в с Успенском</t>
  </si>
  <si>
    <t>Обеспечение предоставления молодым семьям социальных выплат на приобретение жилья, в том числе на уплату первоначального взноса при получении ипотечного кредита или займа на приобретение жилья или строительство индивидуального жилья</t>
  </si>
  <si>
    <t>Подготовка систем водоснабжения к осенне-зимнему периоду</t>
  </si>
  <si>
    <t>Материальное обеспечение работы комиссии по ОБДД Успенский район (приобретение канц. товаров)</t>
  </si>
  <si>
    <t>дорожный фонд</t>
  </si>
  <si>
    <t>условно утвержденные расходы</t>
  </si>
  <si>
    <t>Дефицит/ профицит</t>
  </si>
  <si>
    <t xml:space="preserve"> Проект        2018 год  </t>
  </si>
  <si>
    <t xml:space="preserve"> Проект     2019 год  </t>
  </si>
  <si>
    <t xml:space="preserve"> Проект        2017 год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</si>
</sst>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_ ;\-#,##0.0\ "/>
    <numFmt numFmtId="186" formatCode="#,##0.0"/>
    <numFmt numFmtId="187" formatCode="[$-FC19]d\ mmmm\ yyyy\ &quot;г.&quot;"/>
    <numFmt numFmtId="188" formatCode="0.0"/>
    <numFmt numFmtId="189" formatCode="000000"/>
    <numFmt numFmtId="190" formatCode="_-* #,##0.0&quot;р.&quot;_-;\-* #,##0.0&quot;р.&quot;_-;_-* &quot;-&quot;?&quot;р.&quot;_-;_-@_-"/>
    <numFmt numFmtId="191" formatCode="#,##0.0&quot;р.&quot;"/>
    <numFmt numFmtId="192" formatCode="0000000"/>
    <numFmt numFmtId="193" formatCode="_(* #,##0.0_);_(* \(#,##0.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86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6" fontId="1" fillId="0" borderId="10" xfId="0" applyNumberFormat="1" applyFont="1" applyFill="1" applyBorder="1" applyAlignment="1">
      <alignment vertical="center" wrapText="1"/>
    </xf>
    <xf numFmtId="18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86" fontId="1" fillId="0" borderId="10" xfId="0" applyNumberFormat="1" applyFont="1" applyBorder="1" applyAlignment="1">
      <alignment/>
    </xf>
    <xf numFmtId="186" fontId="2" fillId="33" borderId="10" xfId="0" applyNumberFormat="1" applyFont="1" applyFill="1" applyBorder="1" applyAlignment="1">
      <alignment/>
    </xf>
    <xf numFmtId="186" fontId="2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wrapText="1"/>
    </xf>
    <xf numFmtId="186" fontId="2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6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186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186" fontId="2" fillId="33" borderId="10" xfId="0" applyNumberFormat="1" applyFont="1" applyFill="1" applyBorder="1" applyAlignment="1">
      <alignment vertical="center" wrapText="1"/>
    </xf>
    <xf numFmtId="186" fontId="1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86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186" fontId="2" fillId="33" borderId="10" xfId="0" applyNumberFormat="1" applyFont="1" applyFill="1" applyBorder="1" applyAlignment="1">
      <alignment vertical="center"/>
    </xf>
    <xf numFmtId="186" fontId="7" fillId="33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186" fontId="1" fillId="35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right" wrapText="1"/>
    </xf>
    <xf numFmtId="186" fontId="8" fillId="0" borderId="10" xfId="0" applyNumberFormat="1" applyFont="1" applyBorder="1" applyAlignment="1">
      <alignment horizontal="right" wrapText="1"/>
    </xf>
    <xf numFmtId="186" fontId="0" fillId="0" borderId="13" xfId="0" applyNumberFormat="1" applyBorder="1" applyAlignment="1">
      <alignment/>
    </xf>
    <xf numFmtId="4" fontId="8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justify" wrapText="1"/>
    </xf>
    <xf numFmtId="0" fontId="8" fillId="0" borderId="14" xfId="0" applyFont="1" applyBorder="1" applyAlignment="1">
      <alignment horizontal="right" wrapText="1"/>
    </xf>
    <xf numFmtId="18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wrapText="1"/>
    </xf>
    <xf numFmtId="186" fontId="1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6" fontId="2" fillId="33" borderId="15" xfId="0" applyNumberFormat="1" applyFont="1" applyFill="1" applyBorder="1" applyAlignment="1">
      <alignment vertical="center" wrapText="1"/>
    </xf>
    <xf numFmtId="186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86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justify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186" fontId="1" fillId="33" borderId="10" xfId="0" applyNumberFormat="1" applyFont="1" applyFill="1" applyBorder="1" applyAlignment="1">
      <alignment vertical="center" wrapText="1"/>
    </xf>
    <xf numFmtId="186" fontId="1" fillId="33" borderId="10" xfId="0" applyNumberFormat="1" applyFont="1" applyFill="1" applyBorder="1" applyAlignment="1">
      <alignment vertical="center"/>
    </xf>
    <xf numFmtId="186" fontId="1" fillId="33" borderId="15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tabSelected="1" view="pageBreakPreview" zoomScale="75" zoomScaleNormal="75" zoomScaleSheetLayoutView="75" zoomScalePageLayoutView="0" workbookViewId="0" topLeftCell="A1">
      <selection activeCell="D159" sqref="D159"/>
    </sheetView>
  </sheetViews>
  <sheetFormatPr defaultColWidth="9.140625" defaultRowHeight="12.75"/>
  <cols>
    <col min="1" max="1" width="5.140625" style="0" customWidth="1"/>
    <col min="2" max="2" width="60.28125" style="0" customWidth="1"/>
    <col min="3" max="3" width="15.421875" style="0" customWidth="1"/>
    <col min="4" max="5" width="16.28125" style="0" customWidth="1"/>
    <col min="6" max="6" width="15.00390625" style="0" customWidth="1"/>
    <col min="7" max="7" width="15.140625" style="0" customWidth="1"/>
    <col min="8" max="9" width="16.28125" style="0" customWidth="1"/>
    <col min="10" max="10" width="11.8515625" style="0" customWidth="1"/>
  </cols>
  <sheetData>
    <row r="2" spans="2:9" ht="15.75">
      <c r="B2" s="78" t="s">
        <v>136</v>
      </c>
      <c r="C2" s="78"/>
      <c r="D2" s="78"/>
      <c r="E2" s="78"/>
      <c r="F2" s="78"/>
      <c r="G2" s="78"/>
      <c r="H2" s="78"/>
      <c r="I2" s="78"/>
    </row>
    <row r="3" spans="2:9" ht="15.75">
      <c r="B3" s="1"/>
      <c r="C3" s="1"/>
      <c r="D3" s="1"/>
      <c r="E3" s="1"/>
      <c r="F3" s="1"/>
      <c r="G3" s="1"/>
      <c r="H3" s="1"/>
      <c r="I3" s="2" t="s">
        <v>75</v>
      </c>
    </row>
    <row r="4" spans="1:9" ht="24" customHeight="1">
      <c r="A4" s="4"/>
      <c r="B4" s="79" t="s">
        <v>60</v>
      </c>
      <c r="C4" s="79" t="s">
        <v>96</v>
      </c>
      <c r="D4" s="79" t="s">
        <v>137</v>
      </c>
      <c r="E4" s="75" t="s">
        <v>152</v>
      </c>
      <c r="F4" s="76" t="s">
        <v>138</v>
      </c>
      <c r="G4" s="77"/>
      <c r="H4" s="75" t="s">
        <v>150</v>
      </c>
      <c r="I4" s="75" t="s">
        <v>151</v>
      </c>
    </row>
    <row r="5" spans="1:9" ht="23.25" customHeight="1">
      <c r="A5" s="4"/>
      <c r="B5" s="79"/>
      <c r="C5" s="79"/>
      <c r="D5" s="79"/>
      <c r="E5" s="75"/>
      <c r="F5" s="42" t="s">
        <v>74</v>
      </c>
      <c r="G5" s="42" t="s">
        <v>139</v>
      </c>
      <c r="H5" s="75"/>
      <c r="I5" s="75"/>
    </row>
    <row r="6" spans="1:9" ht="33" customHeight="1">
      <c r="A6" s="74">
        <v>1</v>
      </c>
      <c r="B6" s="29" t="s">
        <v>4</v>
      </c>
      <c r="C6" s="25">
        <v>585.4</v>
      </c>
      <c r="D6" s="25">
        <f aca="true" t="shared" si="0" ref="D6:I6">D7+D8+D9</f>
        <v>607.9000000000001</v>
      </c>
      <c r="E6" s="25">
        <f t="shared" si="0"/>
        <v>568.9000000000001</v>
      </c>
      <c r="F6" s="25">
        <f t="shared" si="0"/>
        <v>521.9000000000001</v>
      </c>
      <c r="G6" s="25">
        <f t="shared" si="0"/>
        <v>47</v>
      </c>
      <c r="H6" s="25">
        <f t="shared" si="0"/>
        <v>505.5</v>
      </c>
      <c r="I6" s="25">
        <f t="shared" si="0"/>
        <v>469.7</v>
      </c>
    </row>
    <row r="7" spans="1:9" ht="56.25" customHeight="1">
      <c r="A7" s="74"/>
      <c r="B7" s="6" t="s">
        <v>28</v>
      </c>
      <c r="C7" s="5">
        <v>328.1</v>
      </c>
      <c r="D7" s="5">
        <v>328.1</v>
      </c>
      <c r="E7" s="5">
        <v>328.1</v>
      </c>
      <c r="F7" s="13">
        <v>328.1</v>
      </c>
      <c r="G7" s="13"/>
      <c r="H7" s="20">
        <v>291.5</v>
      </c>
      <c r="I7" s="20">
        <v>270.9</v>
      </c>
    </row>
    <row r="8" spans="1:9" ht="51" customHeight="1">
      <c r="A8" s="74"/>
      <c r="B8" s="6" t="s">
        <v>29</v>
      </c>
      <c r="C8" s="5">
        <v>220.8</v>
      </c>
      <c r="D8" s="5">
        <v>232.8</v>
      </c>
      <c r="E8" s="7">
        <v>193.8</v>
      </c>
      <c r="F8" s="13">
        <v>193.8</v>
      </c>
      <c r="G8" s="13"/>
      <c r="H8" s="50">
        <v>172.2</v>
      </c>
      <c r="I8" s="50">
        <v>160</v>
      </c>
    </row>
    <row r="9" spans="1:9" ht="33.75" customHeight="1">
      <c r="A9" s="74"/>
      <c r="B9" s="6" t="s">
        <v>30</v>
      </c>
      <c r="C9" s="5">
        <v>36.5</v>
      </c>
      <c r="D9" s="5">
        <v>47</v>
      </c>
      <c r="E9" s="5">
        <v>47</v>
      </c>
      <c r="F9" s="13"/>
      <c r="G9" s="13">
        <v>47</v>
      </c>
      <c r="H9" s="50">
        <v>41.8</v>
      </c>
      <c r="I9" s="50">
        <v>38.8</v>
      </c>
    </row>
    <row r="10" spans="1:9" ht="14.25" customHeight="1">
      <c r="A10" s="30"/>
      <c r="B10" s="6"/>
      <c r="C10" s="6"/>
      <c r="D10" s="6"/>
      <c r="E10" s="6"/>
      <c r="F10" s="16"/>
      <c r="G10" s="16"/>
      <c r="H10" s="51"/>
      <c r="I10" s="51"/>
    </row>
    <row r="11" spans="1:9" ht="30.75" customHeight="1">
      <c r="A11" s="74">
        <v>2</v>
      </c>
      <c r="B11" s="29" t="s">
        <v>9</v>
      </c>
      <c r="C11" s="25">
        <f>C12+C13+C14+C15+C16+C17+C18+C19+C20+C21+C22+C23+C24+C25+C26</f>
        <v>116664.00000000001</v>
      </c>
      <c r="D11" s="25">
        <f>D12+D13+D14+D15+D16+D17+D18+D19+D20+D21+D22+D23+D24+D25+D26</f>
        <v>145369.1</v>
      </c>
      <c r="E11" s="25">
        <f>E12+E13+E14+E15+E16+E17+E18+E19+E20+E21+E22+E23+E24+E25+E26</f>
        <v>104579.29999999999</v>
      </c>
      <c r="F11" s="25">
        <f>F12+F13+F14+F15+F16+F17+F18+F19+F20+F21+F22+F23+F24+F25+F26</f>
        <v>37366.7</v>
      </c>
      <c r="G11" s="25">
        <f>G12+G13+G14+G15+G16+G17+G18+G19+G20+G21+G22+G23+G24+G25+G26</f>
        <v>67212.59999999999</v>
      </c>
      <c r="H11" s="25">
        <f>H12+H13+H14+H15+H16+H17+H18+H19+H20+H21+H22+H23+H24+H25+H26</f>
        <v>95350.59999999996</v>
      </c>
      <c r="I11" s="25">
        <f>I12+I13+I14+I15+I16+I17+I18+I19+I20+I21+I22+I23+I24+I25+I26</f>
        <v>86196</v>
      </c>
    </row>
    <row r="12" spans="1:9" ht="19.5" customHeight="1">
      <c r="A12" s="74"/>
      <c r="B12" s="6" t="s">
        <v>66</v>
      </c>
      <c r="C12" s="5">
        <v>45142.5</v>
      </c>
      <c r="D12" s="5">
        <v>58249.8</v>
      </c>
      <c r="E12" s="7">
        <v>33795.1</v>
      </c>
      <c r="F12" s="13"/>
      <c r="G12" s="13">
        <v>33795.1</v>
      </c>
      <c r="H12" s="50">
        <v>29070.2</v>
      </c>
      <c r="I12" s="50">
        <v>26832.9</v>
      </c>
    </row>
    <row r="13" spans="1:9" ht="18" customHeight="1">
      <c r="A13" s="74"/>
      <c r="B13" s="6" t="s">
        <v>67</v>
      </c>
      <c r="C13" s="5">
        <v>31814.1</v>
      </c>
      <c r="D13" s="5">
        <v>37535.4</v>
      </c>
      <c r="E13" s="7">
        <v>24716.3</v>
      </c>
      <c r="F13" s="13"/>
      <c r="G13" s="13">
        <v>24716.3</v>
      </c>
      <c r="H13" s="50">
        <v>20530</v>
      </c>
      <c r="I13" s="50">
        <v>18589</v>
      </c>
    </row>
    <row r="14" spans="1:9" ht="18.75" customHeight="1">
      <c r="A14" s="74"/>
      <c r="B14" s="6" t="s">
        <v>76</v>
      </c>
      <c r="C14" s="5">
        <v>11208.5</v>
      </c>
      <c r="D14" s="5">
        <v>14339.7</v>
      </c>
      <c r="E14" s="5">
        <v>14339.7</v>
      </c>
      <c r="F14" s="13">
        <v>12230.7</v>
      </c>
      <c r="G14" s="13">
        <f>E14-F14</f>
        <v>2109</v>
      </c>
      <c r="H14" s="50">
        <v>13637</v>
      </c>
      <c r="I14" s="50">
        <v>11838</v>
      </c>
    </row>
    <row r="15" spans="1:9" ht="18.75" customHeight="1">
      <c r="A15" s="74"/>
      <c r="B15" s="6" t="s">
        <v>77</v>
      </c>
      <c r="C15" s="5">
        <v>7991.5</v>
      </c>
      <c r="D15" s="5">
        <v>8856.9</v>
      </c>
      <c r="E15" s="5">
        <v>8856.9</v>
      </c>
      <c r="F15" s="13">
        <v>8260.4</v>
      </c>
      <c r="G15" s="13">
        <f>E15-F15</f>
        <v>596.5</v>
      </c>
      <c r="H15" s="50">
        <v>8856.9</v>
      </c>
      <c r="I15" s="50">
        <v>7311.7</v>
      </c>
    </row>
    <row r="16" spans="1:9" ht="32.25" customHeight="1">
      <c r="A16" s="74"/>
      <c r="B16" s="6" t="s">
        <v>99</v>
      </c>
      <c r="C16" s="5"/>
      <c r="D16" s="5">
        <v>6977</v>
      </c>
      <c r="E16" s="7">
        <v>2200</v>
      </c>
      <c r="F16" s="13"/>
      <c r="G16" s="13">
        <v>2200</v>
      </c>
      <c r="H16" s="20">
        <v>6199.4</v>
      </c>
      <c r="I16" s="20">
        <v>5759.8</v>
      </c>
    </row>
    <row r="17" spans="1:9" ht="32.25" customHeight="1">
      <c r="A17" s="74"/>
      <c r="B17" s="6" t="s">
        <v>128</v>
      </c>
      <c r="C17" s="5"/>
      <c r="D17" s="5"/>
      <c r="E17" s="7">
        <v>1490</v>
      </c>
      <c r="F17" s="13"/>
      <c r="G17" s="13">
        <v>1490</v>
      </c>
      <c r="H17" s="20"/>
      <c r="I17" s="20"/>
    </row>
    <row r="18" spans="1:9" ht="32.25" customHeight="1">
      <c r="A18" s="74"/>
      <c r="B18" s="6" t="s">
        <v>100</v>
      </c>
      <c r="C18" s="5"/>
      <c r="D18" s="5">
        <v>821.7</v>
      </c>
      <c r="E18" s="5">
        <v>821.7</v>
      </c>
      <c r="F18" s="13"/>
      <c r="G18" s="13">
        <v>821.7</v>
      </c>
      <c r="H18" s="20">
        <v>730.1</v>
      </c>
      <c r="I18" s="20">
        <v>678.3</v>
      </c>
    </row>
    <row r="19" spans="1:9" ht="32.25" customHeight="1">
      <c r="A19" s="74"/>
      <c r="B19" s="6" t="s">
        <v>101</v>
      </c>
      <c r="C19" s="5"/>
      <c r="D19" s="5">
        <v>180</v>
      </c>
      <c r="E19" s="5">
        <v>0</v>
      </c>
      <c r="F19" s="13"/>
      <c r="G19" s="13"/>
      <c r="H19" s="20"/>
      <c r="I19" s="20"/>
    </row>
    <row r="20" spans="1:9" ht="32.25" customHeight="1" thickBot="1">
      <c r="A20" s="74"/>
      <c r="B20" s="6" t="s">
        <v>102</v>
      </c>
      <c r="C20" s="5">
        <v>185</v>
      </c>
      <c r="D20" s="5">
        <v>185</v>
      </c>
      <c r="E20" s="5">
        <v>185</v>
      </c>
      <c r="F20" s="13">
        <v>185</v>
      </c>
      <c r="G20" s="13"/>
      <c r="H20" s="47">
        <v>164.4</v>
      </c>
      <c r="I20" s="47">
        <v>152.7</v>
      </c>
    </row>
    <row r="21" spans="1:9" ht="32.25" customHeight="1">
      <c r="A21" s="74"/>
      <c r="B21" s="6" t="s">
        <v>103</v>
      </c>
      <c r="C21" s="5">
        <v>33.3</v>
      </c>
      <c r="D21" s="5">
        <v>30</v>
      </c>
      <c r="E21" s="5">
        <v>30</v>
      </c>
      <c r="F21" s="13"/>
      <c r="G21" s="13">
        <v>30</v>
      </c>
      <c r="H21" s="54">
        <v>26.7</v>
      </c>
      <c r="I21" s="54">
        <v>24.8</v>
      </c>
    </row>
    <row r="22" spans="1:9" ht="32.25" customHeight="1">
      <c r="A22" s="74"/>
      <c r="B22" s="6" t="s">
        <v>104</v>
      </c>
      <c r="C22" s="5"/>
      <c r="D22" s="5">
        <v>10</v>
      </c>
      <c r="E22" s="5">
        <v>1</v>
      </c>
      <c r="F22" s="13"/>
      <c r="G22" s="13">
        <v>1</v>
      </c>
      <c r="H22" s="49">
        <v>0.9</v>
      </c>
      <c r="I22" s="49">
        <v>0.8</v>
      </c>
    </row>
    <row r="23" spans="1:9" ht="31.5" customHeight="1" thickBot="1">
      <c r="A23" s="74"/>
      <c r="B23" s="53" t="s">
        <v>141</v>
      </c>
      <c r="C23" s="5">
        <v>43.2</v>
      </c>
      <c r="D23" s="5">
        <v>90</v>
      </c>
      <c r="E23" s="5">
        <v>50</v>
      </c>
      <c r="F23" s="13"/>
      <c r="G23" s="13">
        <v>50</v>
      </c>
      <c r="H23" s="49">
        <v>44.4</v>
      </c>
      <c r="I23" s="49">
        <v>41.3</v>
      </c>
    </row>
    <row r="24" spans="1:9" ht="23.25" customHeight="1">
      <c r="A24" s="74"/>
      <c r="B24" s="6" t="s">
        <v>31</v>
      </c>
      <c r="C24" s="7">
        <v>4585.5</v>
      </c>
      <c r="D24" s="7">
        <v>4483.6</v>
      </c>
      <c r="E24" s="7">
        <v>4483.6</v>
      </c>
      <c r="F24" s="8">
        <v>4330.6</v>
      </c>
      <c r="G24" s="8">
        <f>E24-F24</f>
        <v>153</v>
      </c>
      <c r="H24" s="52">
        <v>3983.9</v>
      </c>
      <c r="I24" s="52">
        <v>3701.4</v>
      </c>
    </row>
    <row r="25" spans="1:9" ht="18.75" customHeight="1">
      <c r="A25" s="74"/>
      <c r="B25" s="6" t="s">
        <v>45</v>
      </c>
      <c r="C25" s="5">
        <v>13457.1</v>
      </c>
      <c r="D25" s="5">
        <v>13610</v>
      </c>
      <c r="E25" s="5">
        <v>13610</v>
      </c>
      <c r="F25" s="13">
        <f>10337.2+2022.8</f>
        <v>12360</v>
      </c>
      <c r="G25" s="8">
        <f>E25-F25</f>
        <v>1250</v>
      </c>
      <c r="H25" s="52">
        <f>10337.2+1769.5</f>
        <v>12106.7</v>
      </c>
      <c r="I25" s="52">
        <f>9495.8+1769.5</f>
        <v>11265.3</v>
      </c>
    </row>
    <row r="26" spans="1:9" ht="43.5" customHeight="1">
      <c r="A26" s="74"/>
      <c r="B26" s="14" t="s">
        <v>127</v>
      </c>
      <c r="C26" s="5">
        <v>2203.3</v>
      </c>
      <c r="D26" s="5"/>
      <c r="E26" s="5">
        <v>0</v>
      </c>
      <c r="F26" s="13"/>
      <c r="G26" s="13"/>
      <c r="H26" s="20"/>
      <c r="I26" s="20"/>
    </row>
    <row r="27" spans="1:9" ht="13.5" customHeight="1">
      <c r="A27" s="31"/>
      <c r="B27" s="19"/>
      <c r="C27" s="6"/>
      <c r="D27" s="6"/>
      <c r="E27" s="6"/>
      <c r="F27" s="16"/>
      <c r="G27" s="16"/>
      <c r="H27" s="4"/>
      <c r="I27" s="4"/>
    </row>
    <row r="28" spans="1:9" ht="29.25" customHeight="1">
      <c r="A28" s="74">
        <v>3</v>
      </c>
      <c r="B28" s="29" t="s">
        <v>10</v>
      </c>
      <c r="C28" s="43">
        <f aca="true" t="shared" si="1" ref="C28:I28">C29+C30+C31+C32</f>
        <v>20455</v>
      </c>
      <c r="D28" s="43">
        <f t="shared" si="1"/>
        <v>24341.7</v>
      </c>
      <c r="E28" s="43">
        <f t="shared" si="1"/>
        <v>21670.8</v>
      </c>
      <c r="F28" s="43">
        <f t="shared" si="1"/>
        <v>19298.5</v>
      </c>
      <c r="G28" s="43">
        <f t="shared" si="1"/>
        <v>2372.2999999999997</v>
      </c>
      <c r="H28" s="43">
        <v>19255.7</v>
      </c>
      <c r="I28" s="43">
        <f t="shared" si="1"/>
        <v>17890.2</v>
      </c>
    </row>
    <row r="29" spans="1:9" ht="17.25" customHeight="1">
      <c r="A29" s="74"/>
      <c r="B29" s="6" t="s">
        <v>32</v>
      </c>
      <c r="C29" s="5">
        <v>345</v>
      </c>
      <c r="D29" s="5">
        <v>500</v>
      </c>
      <c r="E29" s="5">
        <v>350</v>
      </c>
      <c r="F29" s="13"/>
      <c r="G29" s="13">
        <v>350</v>
      </c>
      <c r="H29" s="50">
        <v>311</v>
      </c>
      <c r="I29" s="50">
        <v>288.9</v>
      </c>
    </row>
    <row r="30" spans="1:9" ht="16.5" customHeight="1">
      <c r="A30" s="74"/>
      <c r="B30" s="6" t="s">
        <v>33</v>
      </c>
      <c r="C30" s="7">
        <v>1068</v>
      </c>
      <c r="D30" s="7">
        <v>1110.2</v>
      </c>
      <c r="E30" s="7">
        <v>1042.7</v>
      </c>
      <c r="F30" s="8">
        <v>1002.7</v>
      </c>
      <c r="G30" s="8">
        <f>E30-F30</f>
        <v>40</v>
      </c>
      <c r="H30" s="49">
        <v>926.5</v>
      </c>
      <c r="I30" s="49">
        <v>860.8</v>
      </c>
    </row>
    <row r="31" spans="1:9" ht="20.25" customHeight="1">
      <c r="A31" s="74"/>
      <c r="B31" s="6" t="s">
        <v>34</v>
      </c>
      <c r="C31" s="5">
        <v>2970</v>
      </c>
      <c r="D31" s="5">
        <v>2990.5</v>
      </c>
      <c r="E31" s="5">
        <v>2990.5</v>
      </c>
      <c r="F31" s="13">
        <v>2720.4</v>
      </c>
      <c r="G31" s="8">
        <f>E31-F31</f>
        <v>270.0999999999999</v>
      </c>
      <c r="H31" s="52">
        <v>2657.2</v>
      </c>
      <c r="I31" s="52">
        <v>2468.8</v>
      </c>
    </row>
    <row r="32" spans="1:9" ht="33" customHeight="1">
      <c r="A32" s="74"/>
      <c r="B32" s="22" t="s">
        <v>135</v>
      </c>
      <c r="C32" s="15">
        <f aca="true" t="shared" si="2" ref="C32:I32">C33+C34+C35+C36</f>
        <v>16072</v>
      </c>
      <c r="D32" s="15">
        <f t="shared" si="2"/>
        <v>19741</v>
      </c>
      <c r="E32" s="15">
        <f t="shared" si="2"/>
        <v>17287.6</v>
      </c>
      <c r="F32" s="15">
        <f t="shared" si="2"/>
        <v>15575.4</v>
      </c>
      <c r="G32" s="15">
        <f t="shared" si="2"/>
        <v>1712.1999999999998</v>
      </c>
      <c r="H32" s="15">
        <f t="shared" si="2"/>
        <v>15361</v>
      </c>
      <c r="I32" s="15">
        <f t="shared" si="2"/>
        <v>14271.7</v>
      </c>
    </row>
    <row r="33" spans="1:9" ht="21" customHeight="1">
      <c r="A33" s="74"/>
      <c r="B33" s="6" t="s">
        <v>93</v>
      </c>
      <c r="C33" s="5">
        <v>2007.5</v>
      </c>
      <c r="D33" s="5">
        <v>2091.6</v>
      </c>
      <c r="E33" s="5">
        <v>2007.5</v>
      </c>
      <c r="F33" s="13">
        <v>1553.4</v>
      </c>
      <c r="G33" s="13">
        <f>E33-F33</f>
        <v>454.0999999999999</v>
      </c>
      <c r="H33" s="52">
        <v>1783.8</v>
      </c>
      <c r="I33" s="52">
        <v>1657.3</v>
      </c>
    </row>
    <row r="34" spans="1:9" ht="20.25" customHeight="1">
      <c r="A34" s="74"/>
      <c r="B34" s="6" t="s">
        <v>91</v>
      </c>
      <c r="C34" s="7">
        <v>2216</v>
      </c>
      <c r="D34" s="7">
        <v>2775.6</v>
      </c>
      <c r="E34" s="5">
        <v>2216</v>
      </c>
      <c r="F34" s="13">
        <v>2216</v>
      </c>
      <c r="G34" s="13">
        <f>E34-F34</f>
        <v>0</v>
      </c>
      <c r="H34" s="52">
        <v>1969</v>
      </c>
      <c r="I34" s="52">
        <v>1829.4</v>
      </c>
    </row>
    <row r="35" spans="1:9" ht="19.5" customHeight="1">
      <c r="A35" s="74"/>
      <c r="B35" s="6" t="s">
        <v>92</v>
      </c>
      <c r="C35" s="7">
        <v>1064.1</v>
      </c>
      <c r="D35" s="7">
        <v>1193.6</v>
      </c>
      <c r="E35" s="5">
        <v>1064.1</v>
      </c>
      <c r="F35" s="13">
        <v>990</v>
      </c>
      <c r="G35" s="13">
        <f>E35-F35</f>
        <v>74.09999999999991</v>
      </c>
      <c r="H35" s="49">
        <v>945.5</v>
      </c>
      <c r="I35" s="49">
        <v>878.5</v>
      </c>
    </row>
    <row r="36" spans="1:9" ht="17.25" customHeight="1">
      <c r="A36" s="74"/>
      <c r="B36" s="6" t="s">
        <v>35</v>
      </c>
      <c r="C36" s="5">
        <v>10784.4</v>
      </c>
      <c r="D36" s="5">
        <v>13680.2</v>
      </c>
      <c r="E36" s="5">
        <v>12000</v>
      </c>
      <c r="F36" s="13">
        <v>10816</v>
      </c>
      <c r="G36" s="13">
        <f>E36-F36</f>
        <v>1184</v>
      </c>
      <c r="H36" s="52">
        <v>10662.7</v>
      </c>
      <c r="I36" s="52">
        <v>9906.5</v>
      </c>
    </row>
    <row r="37" spans="1:9" ht="18.75" customHeight="1">
      <c r="A37" s="27"/>
      <c r="B37" s="14" t="s">
        <v>105</v>
      </c>
      <c r="C37" s="6">
        <v>971.4</v>
      </c>
      <c r="D37" s="6"/>
      <c r="E37" s="6">
        <v>0</v>
      </c>
      <c r="F37" s="16"/>
      <c r="G37" s="16"/>
      <c r="H37" s="48"/>
      <c r="I37" s="48"/>
    </row>
    <row r="38" spans="1:9" ht="18.75" customHeight="1">
      <c r="A38" s="27"/>
      <c r="B38" s="14"/>
      <c r="C38" s="6"/>
      <c r="D38" s="6"/>
      <c r="E38" s="6"/>
      <c r="F38" s="16"/>
      <c r="G38" s="16"/>
      <c r="H38" s="4"/>
      <c r="I38" s="4"/>
    </row>
    <row r="39" spans="1:9" ht="30.75" customHeight="1">
      <c r="A39" s="74">
        <v>4</v>
      </c>
      <c r="B39" s="32" t="s">
        <v>5</v>
      </c>
      <c r="C39" s="25">
        <f>C40+C41+C42+C43</f>
        <v>8330.7</v>
      </c>
      <c r="D39" s="25">
        <f aca="true" t="shared" si="3" ref="D39:I39">D40+D41+D42+D43+D44</f>
        <v>9873.4</v>
      </c>
      <c r="E39" s="25">
        <f t="shared" si="3"/>
        <v>8835</v>
      </c>
      <c r="F39" s="25">
        <f t="shared" si="3"/>
        <v>7533.8</v>
      </c>
      <c r="G39" s="25">
        <f t="shared" si="3"/>
        <v>1301.1999999999994</v>
      </c>
      <c r="H39" s="25">
        <v>8835</v>
      </c>
      <c r="I39" s="25">
        <f t="shared" si="3"/>
        <v>8835</v>
      </c>
    </row>
    <row r="40" spans="1:9" ht="52.5" customHeight="1">
      <c r="A40" s="74"/>
      <c r="B40" s="22" t="s">
        <v>94</v>
      </c>
      <c r="C40" s="5">
        <v>860</v>
      </c>
      <c r="D40" s="5">
        <v>900</v>
      </c>
      <c r="E40" s="5">
        <v>700</v>
      </c>
      <c r="F40" s="13"/>
      <c r="G40" s="13">
        <v>700</v>
      </c>
      <c r="H40" s="55">
        <v>700</v>
      </c>
      <c r="I40" s="55">
        <v>700</v>
      </c>
    </row>
    <row r="41" spans="1:9" ht="18" customHeight="1">
      <c r="A41" s="74"/>
      <c r="B41" s="22" t="s">
        <v>36</v>
      </c>
      <c r="C41" s="5">
        <v>960</v>
      </c>
      <c r="D41" s="5">
        <v>1125.7</v>
      </c>
      <c r="E41" s="5">
        <v>1247.3</v>
      </c>
      <c r="F41" s="13">
        <v>1125.7</v>
      </c>
      <c r="G41" s="13">
        <f>E41-F41</f>
        <v>121.59999999999991</v>
      </c>
      <c r="H41" s="52">
        <v>1247.3</v>
      </c>
      <c r="I41" s="52">
        <v>1247.3</v>
      </c>
    </row>
    <row r="42" spans="1:9" ht="17.25" customHeight="1">
      <c r="A42" s="74"/>
      <c r="B42" s="22" t="s">
        <v>37</v>
      </c>
      <c r="C42" s="5">
        <v>6470.7</v>
      </c>
      <c r="D42" s="5">
        <v>7647.7</v>
      </c>
      <c r="E42" s="5">
        <v>6847.7</v>
      </c>
      <c r="F42" s="8">
        <v>6408.1</v>
      </c>
      <c r="G42" s="13">
        <f>E42-F42</f>
        <v>439.59999999999945</v>
      </c>
      <c r="H42" s="52">
        <v>6847.7</v>
      </c>
      <c r="I42" s="52">
        <v>6847.7</v>
      </c>
    </row>
    <row r="43" spans="1:9" ht="48.75" customHeight="1">
      <c r="A43" s="74"/>
      <c r="B43" s="33" t="s">
        <v>95</v>
      </c>
      <c r="C43" s="5">
        <v>40</v>
      </c>
      <c r="D43" s="5">
        <v>200</v>
      </c>
      <c r="E43" s="5">
        <v>40</v>
      </c>
      <c r="F43" s="13"/>
      <c r="G43" s="13">
        <v>40</v>
      </c>
      <c r="H43" s="55">
        <v>40</v>
      </c>
      <c r="I43" s="55">
        <v>40</v>
      </c>
    </row>
    <row r="44" spans="1:9" ht="19.5" customHeight="1">
      <c r="A44" s="27"/>
      <c r="B44" s="14" t="s">
        <v>106</v>
      </c>
      <c r="C44" s="6">
        <v>36</v>
      </c>
      <c r="D44" s="6"/>
      <c r="E44" s="6">
        <v>0</v>
      </c>
      <c r="F44" s="16"/>
      <c r="G44" s="16"/>
      <c r="H44" s="55"/>
      <c r="I44" s="55"/>
    </row>
    <row r="45" spans="1:9" ht="19.5" customHeight="1">
      <c r="A45" s="27"/>
      <c r="B45" s="14"/>
      <c r="C45" s="6"/>
      <c r="D45" s="6"/>
      <c r="E45" s="6"/>
      <c r="F45" s="16"/>
      <c r="G45" s="16"/>
      <c r="H45" s="55"/>
      <c r="I45" s="55"/>
    </row>
    <row r="46" spans="1:9" ht="18" customHeight="1">
      <c r="A46" s="74">
        <v>5</v>
      </c>
      <c r="B46" s="34" t="s">
        <v>6</v>
      </c>
      <c r="C46" s="25">
        <f aca="true" t="shared" si="4" ref="C46:I46">C47+C48+C49</f>
        <v>4747</v>
      </c>
      <c r="D46" s="25">
        <f t="shared" si="4"/>
        <v>5572.6</v>
      </c>
      <c r="E46" s="25">
        <f t="shared" si="4"/>
        <v>4772.6</v>
      </c>
      <c r="F46" s="25">
        <f t="shared" si="4"/>
        <v>4061.2</v>
      </c>
      <c r="G46" s="25">
        <f t="shared" si="4"/>
        <v>711.3999999999999</v>
      </c>
      <c r="H46" s="25">
        <v>4240.7</v>
      </c>
      <c r="I46" s="25">
        <f t="shared" si="4"/>
        <v>3939.9000000000005</v>
      </c>
    </row>
    <row r="47" spans="1:9" ht="21" customHeight="1">
      <c r="A47" s="74"/>
      <c r="B47" s="22" t="s">
        <v>38</v>
      </c>
      <c r="C47" s="5">
        <v>580</v>
      </c>
      <c r="D47" s="5">
        <v>1000</v>
      </c>
      <c r="E47" s="5">
        <v>600</v>
      </c>
      <c r="F47" s="13"/>
      <c r="G47" s="13">
        <v>600</v>
      </c>
      <c r="H47" s="49">
        <v>533.1</v>
      </c>
      <c r="I47" s="49">
        <v>495.3</v>
      </c>
    </row>
    <row r="48" spans="1:9" ht="23.25" customHeight="1">
      <c r="A48" s="74"/>
      <c r="B48" s="22" t="s">
        <v>39</v>
      </c>
      <c r="C48" s="7">
        <v>1058</v>
      </c>
      <c r="D48" s="7">
        <v>1042.6</v>
      </c>
      <c r="E48" s="7">
        <v>1042.6</v>
      </c>
      <c r="F48" s="8">
        <v>1002.2</v>
      </c>
      <c r="G48" s="8">
        <f>E48-F48</f>
        <v>40.399999999999864</v>
      </c>
      <c r="H48" s="52">
        <v>2781.2</v>
      </c>
      <c r="I48" s="52">
        <v>2583.9</v>
      </c>
    </row>
    <row r="49" spans="1:9" ht="16.5" customHeight="1">
      <c r="A49" s="74"/>
      <c r="B49" s="22" t="s">
        <v>40</v>
      </c>
      <c r="C49" s="7">
        <v>3109</v>
      </c>
      <c r="D49" s="7">
        <v>3530</v>
      </c>
      <c r="E49" s="7">
        <v>3130</v>
      </c>
      <c r="F49" s="8">
        <v>3059</v>
      </c>
      <c r="G49" s="8">
        <f>E49-F49</f>
        <v>71</v>
      </c>
      <c r="H49" s="49">
        <v>926.4</v>
      </c>
      <c r="I49" s="49">
        <v>860.7</v>
      </c>
    </row>
    <row r="50" spans="1:9" ht="14.25" customHeight="1">
      <c r="A50" s="27"/>
      <c r="B50" s="6"/>
      <c r="C50" s="6"/>
      <c r="D50" s="6"/>
      <c r="E50" s="6"/>
      <c r="F50" s="16"/>
      <c r="G50" s="16"/>
      <c r="H50" s="48"/>
      <c r="I50" s="48"/>
    </row>
    <row r="51" spans="1:9" ht="15.75">
      <c r="A51" s="74">
        <v>6</v>
      </c>
      <c r="B51" s="35" t="s">
        <v>8</v>
      </c>
      <c r="C51" s="25">
        <f>C52+C53+C54+C55+C56+C57+C58+C59+C60+C61</f>
        <v>430.3</v>
      </c>
      <c r="D51" s="25">
        <f>D52+D53+D54+D55+D56+D57+D58+D59+D60+D61</f>
        <v>2322.8000000000006</v>
      </c>
      <c r="E51" s="25">
        <f>E52+E53+E54+E55+E56+E57+E58+E59+E60+E61</f>
        <v>695.5</v>
      </c>
      <c r="F51" s="25">
        <f>F52+F53+F54+F55+F56+F57+F58+F59+F60+F61</f>
        <v>0</v>
      </c>
      <c r="G51" s="25">
        <f>G52+G53+G54+G55+G56+G57+G58+G59+G60+G61</f>
        <v>695.5</v>
      </c>
      <c r="H51" s="25">
        <v>695.5</v>
      </c>
      <c r="I51" s="25">
        <v>695.5</v>
      </c>
    </row>
    <row r="52" spans="1:9" ht="15.75">
      <c r="A52" s="74"/>
      <c r="B52" s="6" t="s">
        <v>26</v>
      </c>
      <c r="C52" s="5">
        <v>300</v>
      </c>
      <c r="D52" s="5">
        <v>1125.8</v>
      </c>
      <c r="E52" s="5">
        <v>500</v>
      </c>
      <c r="F52" s="13"/>
      <c r="G52" s="13">
        <v>500</v>
      </c>
      <c r="H52" s="4">
        <v>500</v>
      </c>
      <c r="I52" s="4">
        <v>500</v>
      </c>
    </row>
    <row r="53" spans="1:9" ht="15.75">
      <c r="A53" s="74"/>
      <c r="B53" s="6" t="s">
        <v>118</v>
      </c>
      <c r="C53" s="5"/>
      <c r="D53" s="5">
        <v>100</v>
      </c>
      <c r="E53" s="5"/>
      <c r="F53" s="13"/>
      <c r="G53" s="13"/>
      <c r="H53" s="4"/>
      <c r="I53" s="4"/>
    </row>
    <row r="54" spans="1:9" ht="15.75">
      <c r="A54" s="74"/>
      <c r="B54" s="6" t="s">
        <v>119</v>
      </c>
      <c r="C54" s="5"/>
      <c r="D54" s="5">
        <v>150</v>
      </c>
      <c r="E54" s="5"/>
      <c r="F54" s="13"/>
      <c r="G54" s="13"/>
      <c r="H54" s="4"/>
      <c r="I54" s="4"/>
    </row>
    <row r="55" spans="1:9" ht="15.75">
      <c r="A55" s="74"/>
      <c r="B55" s="6" t="s">
        <v>120</v>
      </c>
      <c r="C55" s="5"/>
      <c r="D55" s="5">
        <v>200</v>
      </c>
      <c r="E55" s="5"/>
      <c r="F55" s="13"/>
      <c r="G55" s="13"/>
      <c r="H55" s="4"/>
      <c r="I55" s="4"/>
    </row>
    <row r="56" spans="1:9" ht="31.5">
      <c r="A56" s="74"/>
      <c r="B56" s="6" t="s">
        <v>121</v>
      </c>
      <c r="C56" s="5"/>
      <c r="D56" s="5">
        <v>150</v>
      </c>
      <c r="E56" s="5"/>
      <c r="F56" s="13"/>
      <c r="G56" s="13"/>
      <c r="H56" s="4"/>
      <c r="I56" s="4"/>
    </row>
    <row r="57" spans="1:9" ht="31.5">
      <c r="A57" s="74"/>
      <c r="B57" s="6" t="s">
        <v>122</v>
      </c>
      <c r="C57" s="5"/>
      <c r="D57" s="5">
        <v>304</v>
      </c>
      <c r="E57" s="5"/>
      <c r="F57" s="13"/>
      <c r="G57" s="13"/>
      <c r="H57" s="4"/>
      <c r="I57" s="4"/>
    </row>
    <row r="58" spans="1:9" ht="31.5">
      <c r="A58" s="74"/>
      <c r="B58" s="6" t="s">
        <v>123</v>
      </c>
      <c r="C58" s="5"/>
      <c r="D58" s="5">
        <v>97.5</v>
      </c>
      <c r="E58" s="5"/>
      <c r="F58" s="13"/>
      <c r="G58" s="13"/>
      <c r="H58" s="4"/>
      <c r="I58" s="4"/>
    </row>
    <row r="59" spans="1:9" ht="15.75">
      <c r="A59" s="74"/>
      <c r="B59" s="6" t="s">
        <v>108</v>
      </c>
      <c r="C59" s="5">
        <v>10</v>
      </c>
      <c r="D59" s="5">
        <v>10.9</v>
      </c>
      <c r="E59" s="5">
        <v>10.9</v>
      </c>
      <c r="F59" s="13"/>
      <c r="G59" s="13">
        <v>10.9</v>
      </c>
      <c r="H59" s="49">
        <v>10.9</v>
      </c>
      <c r="I59" s="49">
        <v>10.9</v>
      </c>
    </row>
    <row r="60" spans="1:9" ht="63">
      <c r="A60" s="74"/>
      <c r="B60" s="6" t="s">
        <v>53</v>
      </c>
      <c r="C60" s="5">
        <v>50</v>
      </c>
      <c r="D60" s="5">
        <v>54.3</v>
      </c>
      <c r="E60" s="5">
        <v>54.3</v>
      </c>
      <c r="F60" s="13"/>
      <c r="G60" s="13">
        <v>54.3</v>
      </c>
      <c r="H60" s="4">
        <v>54.3</v>
      </c>
      <c r="I60" s="4">
        <v>54.3</v>
      </c>
    </row>
    <row r="61" spans="1:9" ht="47.25">
      <c r="A61" s="74"/>
      <c r="B61" s="14" t="s">
        <v>107</v>
      </c>
      <c r="C61" s="6">
        <v>70.3</v>
      </c>
      <c r="D61" s="6">
        <v>130.3</v>
      </c>
      <c r="E61" s="5">
        <v>130.3</v>
      </c>
      <c r="F61" s="13"/>
      <c r="G61" s="13">
        <v>130.3</v>
      </c>
      <c r="H61" s="4">
        <v>130.3</v>
      </c>
      <c r="I61" s="4">
        <v>130.3</v>
      </c>
    </row>
    <row r="62" spans="1:9" ht="18.75" customHeight="1">
      <c r="A62" s="27"/>
      <c r="B62" s="14"/>
      <c r="C62" s="6"/>
      <c r="D62" s="6"/>
      <c r="E62" s="5"/>
      <c r="F62" s="13"/>
      <c r="G62" s="13"/>
      <c r="H62" s="4"/>
      <c r="I62" s="4"/>
    </row>
    <row r="63" spans="1:9" ht="47.25">
      <c r="A63" s="74">
        <v>7</v>
      </c>
      <c r="B63" s="32" t="s">
        <v>44</v>
      </c>
      <c r="C63" s="25">
        <v>70</v>
      </c>
      <c r="D63" s="25">
        <v>100</v>
      </c>
      <c r="E63" s="25">
        <f>E64</f>
        <v>100</v>
      </c>
      <c r="F63" s="25">
        <f>F64</f>
        <v>0</v>
      </c>
      <c r="G63" s="25">
        <f>G64</f>
        <v>100</v>
      </c>
      <c r="H63" s="25">
        <f>H64</f>
        <v>100</v>
      </c>
      <c r="I63" s="25">
        <f>I64</f>
        <v>100</v>
      </c>
    </row>
    <row r="64" spans="1:9" ht="32.25" customHeight="1">
      <c r="A64" s="74"/>
      <c r="B64" s="14" t="s">
        <v>1</v>
      </c>
      <c r="C64" s="5">
        <v>70</v>
      </c>
      <c r="D64" s="5">
        <v>100</v>
      </c>
      <c r="E64" s="5">
        <v>100</v>
      </c>
      <c r="F64" s="13"/>
      <c r="G64" s="13">
        <v>100</v>
      </c>
      <c r="H64" s="4">
        <v>100</v>
      </c>
      <c r="I64" s="4">
        <v>100</v>
      </c>
    </row>
    <row r="65" spans="1:9" ht="12.75" customHeight="1">
      <c r="A65" s="27"/>
      <c r="B65" s="14"/>
      <c r="C65" s="6"/>
      <c r="D65" s="6"/>
      <c r="E65" s="6"/>
      <c r="F65" s="16"/>
      <c r="G65" s="16"/>
      <c r="H65" s="4"/>
      <c r="I65" s="4"/>
    </row>
    <row r="66" spans="1:9" ht="32.25" customHeight="1">
      <c r="A66" s="74">
        <v>8</v>
      </c>
      <c r="B66" s="29" t="s">
        <v>12</v>
      </c>
      <c r="C66" s="25">
        <f>C67+C68+C70+C71</f>
        <v>7240.6</v>
      </c>
      <c r="D66" s="25">
        <f>D67+D68+D70+D71</f>
        <v>9500</v>
      </c>
      <c r="E66" s="25">
        <f>E67+E68+E70+E71+E69</f>
        <v>7000</v>
      </c>
      <c r="F66" s="25">
        <f>F67+F68+F70+F71+F69</f>
        <v>0</v>
      </c>
      <c r="G66" s="25">
        <f>G67+G68+G70+G71+G69</f>
        <v>7000</v>
      </c>
      <c r="H66" s="25">
        <f>H67+H68+H70+H71+H69+H72</f>
        <v>7500</v>
      </c>
      <c r="I66" s="25">
        <f>I67+I68+I70+I71+I69+I72</f>
        <v>3000</v>
      </c>
    </row>
    <row r="67" spans="1:9" ht="16.5" customHeight="1">
      <c r="A67" s="74"/>
      <c r="B67" s="6" t="s">
        <v>124</v>
      </c>
      <c r="C67" s="5"/>
      <c r="D67" s="5">
        <v>2000</v>
      </c>
      <c r="E67" s="5">
        <v>2000</v>
      </c>
      <c r="F67" s="13"/>
      <c r="G67" s="57">
        <v>2000</v>
      </c>
      <c r="H67" s="10"/>
      <c r="I67" s="10"/>
    </row>
    <row r="68" spans="1:9" ht="18" customHeight="1">
      <c r="A68" s="74"/>
      <c r="B68" s="6" t="s">
        <v>47</v>
      </c>
      <c r="C68" s="5">
        <v>4522.6</v>
      </c>
      <c r="D68" s="5"/>
      <c r="E68" s="5"/>
      <c r="F68" s="13"/>
      <c r="G68" s="57"/>
      <c r="H68" s="10"/>
      <c r="I68" s="10"/>
    </row>
    <row r="69" spans="1:9" ht="36" customHeight="1">
      <c r="A69" s="27"/>
      <c r="B69" s="21" t="s">
        <v>140</v>
      </c>
      <c r="C69" s="44"/>
      <c r="D69" s="70">
        <v>1000</v>
      </c>
      <c r="E69" s="70">
        <v>1000</v>
      </c>
      <c r="F69" s="71"/>
      <c r="G69" s="72">
        <v>1000</v>
      </c>
      <c r="H69" s="10"/>
      <c r="I69" s="10"/>
    </row>
    <row r="70" spans="1:9" ht="48.75" customHeight="1">
      <c r="A70" s="27"/>
      <c r="B70" s="6" t="s">
        <v>78</v>
      </c>
      <c r="C70" s="5">
        <v>518</v>
      </c>
      <c r="D70" s="5"/>
      <c r="E70" s="5"/>
      <c r="F70" s="13"/>
      <c r="G70" s="57"/>
      <c r="H70" s="10"/>
      <c r="I70" s="10"/>
    </row>
    <row r="71" spans="1:9" ht="14.25" customHeight="1">
      <c r="A71" s="27"/>
      <c r="B71" s="14" t="s">
        <v>109</v>
      </c>
      <c r="C71" s="5">
        <v>2200</v>
      </c>
      <c r="D71" s="5">
        <v>7500</v>
      </c>
      <c r="E71" s="5">
        <v>4000</v>
      </c>
      <c r="F71" s="39"/>
      <c r="G71" s="57">
        <v>4000</v>
      </c>
      <c r="H71" s="10">
        <v>7500</v>
      </c>
      <c r="I71" s="10"/>
    </row>
    <row r="72" spans="1:9" ht="35.25" customHeight="1">
      <c r="A72" s="27"/>
      <c r="B72" s="56" t="s">
        <v>142</v>
      </c>
      <c r="C72" s="5"/>
      <c r="D72" s="5"/>
      <c r="E72" s="5"/>
      <c r="F72" s="39"/>
      <c r="G72" s="57"/>
      <c r="H72" s="10"/>
      <c r="I72" s="10">
        <v>3000</v>
      </c>
    </row>
    <row r="73" spans="1:9" ht="20.25" customHeight="1">
      <c r="A73" s="27"/>
      <c r="B73" s="14"/>
      <c r="C73" s="5"/>
      <c r="D73" s="6"/>
      <c r="E73" s="6"/>
      <c r="F73" s="16"/>
      <c r="G73" s="58"/>
      <c r="H73" s="10"/>
      <c r="I73" s="10"/>
    </row>
    <row r="74" spans="1:9" ht="18.75" customHeight="1">
      <c r="A74" s="74">
        <v>9</v>
      </c>
      <c r="B74" s="32" t="s">
        <v>15</v>
      </c>
      <c r="C74" s="25">
        <f aca="true" t="shared" si="5" ref="C74:I74">C75+C76</f>
        <v>1815.2</v>
      </c>
      <c r="D74" s="25">
        <f t="shared" si="5"/>
        <v>2147.6</v>
      </c>
      <c r="E74" s="25">
        <f t="shared" si="5"/>
        <v>1899.6999999999998</v>
      </c>
      <c r="F74" s="25">
        <f t="shared" si="5"/>
        <v>0</v>
      </c>
      <c r="G74" s="59">
        <f t="shared" si="5"/>
        <v>1899.6999999999998</v>
      </c>
      <c r="H74" s="25">
        <f t="shared" si="5"/>
        <v>1876.3</v>
      </c>
      <c r="I74" s="25">
        <f t="shared" si="5"/>
        <v>1876.3</v>
      </c>
    </row>
    <row r="75" spans="1:9" ht="24" customHeight="1">
      <c r="A75" s="74"/>
      <c r="B75" s="14" t="s">
        <v>46</v>
      </c>
      <c r="C75" s="5">
        <v>1465.2</v>
      </c>
      <c r="D75" s="5">
        <v>1423.3</v>
      </c>
      <c r="E75" s="5">
        <v>1423.3</v>
      </c>
      <c r="F75" s="13"/>
      <c r="G75" s="57">
        <v>1423.3</v>
      </c>
      <c r="H75" s="60">
        <v>1423.3</v>
      </c>
      <c r="I75" s="60">
        <v>1423.3</v>
      </c>
    </row>
    <row r="76" spans="1:9" ht="33" customHeight="1">
      <c r="A76" s="74"/>
      <c r="B76" s="14" t="s">
        <v>84</v>
      </c>
      <c r="C76" s="5">
        <v>350</v>
      </c>
      <c r="D76" s="5">
        <v>724.3</v>
      </c>
      <c r="E76" s="5">
        <f>E77+E78+E79+E80+E81</f>
        <v>476.4</v>
      </c>
      <c r="F76" s="13"/>
      <c r="G76" s="57">
        <v>476.4</v>
      </c>
      <c r="H76" s="60">
        <v>453</v>
      </c>
      <c r="I76" s="60">
        <v>453</v>
      </c>
    </row>
    <row r="77" spans="1:9" ht="33" customHeight="1">
      <c r="A77" s="27"/>
      <c r="B77" s="14" t="s">
        <v>89</v>
      </c>
      <c r="C77" s="5">
        <v>322</v>
      </c>
      <c r="D77" s="5">
        <v>551.3</v>
      </c>
      <c r="E77" s="5">
        <v>350</v>
      </c>
      <c r="F77" s="13"/>
      <c r="G77" s="57">
        <v>350</v>
      </c>
      <c r="H77" s="60">
        <v>350</v>
      </c>
      <c r="I77" s="60">
        <v>350</v>
      </c>
    </row>
    <row r="78" spans="1:9" ht="35.25" customHeight="1">
      <c r="A78" s="27"/>
      <c r="B78" s="14" t="s">
        <v>85</v>
      </c>
      <c r="C78" s="5">
        <v>12</v>
      </c>
      <c r="D78" s="5">
        <v>72</v>
      </c>
      <c r="E78" s="5">
        <v>71.4</v>
      </c>
      <c r="F78" s="13"/>
      <c r="G78" s="57">
        <v>71.4</v>
      </c>
      <c r="H78" s="60">
        <v>50</v>
      </c>
      <c r="I78" s="60">
        <v>50</v>
      </c>
    </row>
    <row r="79" spans="1:9" ht="33" customHeight="1">
      <c r="A79" s="27"/>
      <c r="B79" s="14" t="s">
        <v>86</v>
      </c>
      <c r="C79" s="5">
        <v>10.7</v>
      </c>
      <c r="D79" s="5">
        <v>69</v>
      </c>
      <c r="E79" s="5">
        <v>40</v>
      </c>
      <c r="F79" s="13"/>
      <c r="G79" s="57">
        <v>40</v>
      </c>
      <c r="H79" s="60">
        <v>40</v>
      </c>
      <c r="I79" s="60">
        <v>40</v>
      </c>
    </row>
    <row r="80" spans="1:9" ht="33" customHeight="1">
      <c r="A80" s="27"/>
      <c r="B80" s="14" t="s">
        <v>87</v>
      </c>
      <c r="C80" s="5">
        <v>4</v>
      </c>
      <c r="D80" s="5">
        <v>22</v>
      </c>
      <c r="E80" s="7">
        <v>10</v>
      </c>
      <c r="F80" s="13"/>
      <c r="G80" s="57">
        <v>10</v>
      </c>
      <c r="H80" s="60">
        <v>8</v>
      </c>
      <c r="I80" s="60">
        <v>8</v>
      </c>
    </row>
    <row r="81" spans="1:9" ht="65.25" customHeight="1">
      <c r="A81" s="27"/>
      <c r="B81" s="14" t="s">
        <v>88</v>
      </c>
      <c r="C81" s="5">
        <v>1.3</v>
      </c>
      <c r="D81" s="5">
        <v>10</v>
      </c>
      <c r="E81" s="5">
        <v>5</v>
      </c>
      <c r="F81" s="13"/>
      <c r="G81" s="57">
        <v>5</v>
      </c>
      <c r="H81" s="60">
        <v>5</v>
      </c>
      <c r="I81" s="60">
        <v>5</v>
      </c>
    </row>
    <row r="82" spans="1:9" ht="19.5" customHeight="1">
      <c r="A82" s="27"/>
      <c r="B82" s="14"/>
      <c r="C82" s="6"/>
      <c r="D82" s="6"/>
      <c r="E82" s="6"/>
      <c r="F82" s="16"/>
      <c r="G82" s="58"/>
      <c r="H82" s="20"/>
      <c r="I82" s="20"/>
    </row>
    <row r="83" spans="1:9" ht="17.25" customHeight="1">
      <c r="A83" s="74">
        <v>10</v>
      </c>
      <c r="B83" s="32" t="s">
        <v>7</v>
      </c>
      <c r="C83" s="43">
        <f>C84+C85+C86+C87</f>
        <v>200</v>
      </c>
      <c r="D83" s="43">
        <f>D84+D85+D86+D87</f>
        <v>237.5</v>
      </c>
      <c r="E83" s="43">
        <f>E84+E85+E86+E87</f>
        <v>230</v>
      </c>
      <c r="F83" s="43">
        <f>F84+F85+F86+F87</f>
        <v>0</v>
      </c>
      <c r="G83" s="43">
        <f>G84+G85+G86+G87</f>
        <v>230</v>
      </c>
      <c r="H83" s="43">
        <v>200</v>
      </c>
      <c r="I83" s="43">
        <v>200</v>
      </c>
    </row>
    <row r="84" spans="1:9" ht="22.5" customHeight="1">
      <c r="A84" s="74"/>
      <c r="B84" s="22" t="s">
        <v>110</v>
      </c>
      <c r="C84" s="8">
        <v>37</v>
      </c>
      <c r="D84" s="8">
        <v>36</v>
      </c>
      <c r="E84" s="8">
        <v>36</v>
      </c>
      <c r="F84" s="8"/>
      <c r="G84" s="8">
        <v>36</v>
      </c>
      <c r="H84" s="10">
        <v>36</v>
      </c>
      <c r="I84" s="10">
        <v>36</v>
      </c>
    </row>
    <row r="85" spans="1:9" ht="55.5" customHeight="1">
      <c r="A85" s="74"/>
      <c r="B85" s="36" t="s">
        <v>72</v>
      </c>
      <c r="C85" s="8">
        <v>81.5</v>
      </c>
      <c r="D85" s="8">
        <v>102</v>
      </c>
      <c r="E85" s="8">
        <v>81.5</v>
      </c>
      <c r="F85" s="8"/>
      <c r="G85" s="8">
        <v>81.5</v>
      </c>
      <c r="H85" s="10">
        <v>81.5</v>
      </c>
      <c r="I85" s="10">
        <v>81.5</v>
      </c>
    </row>
    <row r="86" spans="1:9" ht="47.25">
      <c r="A86" s="74"/>
      <c r="B86" s="36" t="s">
        <v>73</v>
      </c>
      <c r="C86" s="5">
        <v>21.5</v>
      </c>
      <c r="D86" s="5">
        <v>18</v>
      </c>
      <c r="E86" s="5">
        <v>18</v>
      </c>
      <c r="F86" s="13"/>
      <c r="G86" s="13">
        <v>18</v>
      </c>
      <c r="H86" s="10">
        <v>18</v>
      </c>
      <c r="I86" s="10">
        <v>18</v>
      </c>
    </row>
    <row r="87" spans="1:9" ht="18.75" customHeight="1">
      <c r="A87" s="31"/>
      <c r="B87" s="14" t="s">
        <v>111</v>
      </c>
      <c r="C87" s="5">
        <v>60</v>
      </c>
      <c r="D87" s="6">
        <v>81.5</v>
      </c>
      <c r="E87" s="7">
        <v>94.5</v>
      </c>
      <c r="F87" s="13"/>
      <c r="G87" s="13">
        <v>94.5</v>
      </c>
      <c r="H87" s="10">
        <v>64.5</v>
      </c>
      <c r="I87" s="10">
        <v>64.5</v>
      </c>
    </row>
    <row r="88" spans="1:9" ht="18.75" customHeight="1">
      <c r="A88" s="31"/>
      <c r="B88" s="14"/>
      <c r="C88" s="5"/>
      <c r="D88" s="6"/>
      <c r="E88" s="22"/>
      <c r="F88" s="16"/>
      <c r="G88" s="16"/>
      <c r="H88" s="10"/>
      <c r="I88" s="10"/>
    </row>
    <row r="89" spans="1:9" ht="30.75" customHeight="1">
      <c r="A89" s="74">
        <v>11</v>
      </c>
      <c r="B89" s="29" t="s">
        <v>14</v>
      </c>
      <c r="C89" s="43">
        <f>C90+C91+C92+C93+C94+C95+C96+C97</f>
        <v>4518.799999999999</v>
      </c>
      <c r="D89" s="43">
        <f>D90+D91+D92+D93+D94+D95+D96+D97</f>
        <v>8683</v>
      </c>
      <c r="E89" s="43">
        <f>E90+E91+E92+E93+E94+E95+E96+E97</f>
        <v>5353</v>
      </c>
      <c r="F89" s="43">
        <f>F90+F91+F92+F93+F94+F95+F96+F97</f>
        <v>3422.6</v>
      </c>
      <c r="G89" s="43">
        <f>G90+G91+G92+G93+G94+G95+G96+G97</f>
        <v>1930.4000000000003</v>
      </c>
      <c r="H89" s="43">
        <v>3868</v>
      </c>
      <c r="I89" s="43">
        <v>3585.4</v>
      </c>
    </row>
    <row r="90" spans="1:9" ht="17.25" customHeight="1">
      <c r="A90" s="74"/>
      <c r="B90" s="22" t="s">
        <v>90</v>
      </c>
      <c r="C90" s="5">
        <v>2493.2</v>
      </c>
      <c r="D90" s="5">
        <v>2437.3</v>
      </c>
      <c r="E90" s="5">
        <v>2437.3</v>
      </c>
      <c r="F90" s="13">
        <v>2100.2</v>
      </c>
      <c r="G90" s="13">
        <f>E90-F90</f>
        <v>337.10000000000036</v>
      </c>
      <c r="H90" s="61">
        <v>2165.7</v>
      </c>
      <c r="I90" s="61">
        <v>2012.1</v>
      </c>
    </row>
    <row r="91" spans="1:9" ht="15.75">
      <c r="A91" s="74"/>
      <c r="B91" s="22" t="s">
        <v>51</v>
      </c>
      <c r="C91" s="7">
        <v>1356.5</v>
      </c>
      <c r="D91" s="7">
        <v>1395.7</v>
      </c>
      <c r="E91" s="7">
        <v>1395.7</v>
      </c>
      <c r="F91" s="13">
        <v>1322.4</v>
      </c>
      <c r="G91" s="13">
        <f>E91-F91</f>
        <v>73.29999999999995</v>
      </c>
      <c r="H91" s="61">
        <v>1240.2</v>
      </c>
      <c r="I91" s="61">
        <v>1152.2</v>
      </c>
    </row>
    <row r="92" spans="1:9" ht="47.25">
      <c r="A92" s="74"/>
      <c r="B92" s="6" t="s">
        <v>68</v>
      </c>
      <c r="C92" s="5"/>
      <c r="D92" s="5">
        <v>4000</v>
      </c>
      <c r="E92" s="5">
        <v>1000</v>
      </c>
      <c r="F92" s="13"/>
      <c r="G92" s="13">
        <v>1000</v>
      </c>
      <c r="H92" s="3"/>
      <c r="I92" s="3"/>
    </row>
    <row r="93" spans="1:9" ht="15.75">
      <c r="A93" s="74"/>
      <c r="B93" s="6" t="s">
        <v>69</v>
      </c>
      <c r="C93" s="5">
        <v>96.6</v>
      </c>
      <c r="D93" s="5">
        <v>100</v>
      </c>
      <c r="E93" s="5">
        <v>10</v>
      </c>
      <c r="F93" s="13"/>
      <c r="G93" s="13">
        <v>10</v>
      </c>
      <c r="H93" s="3">
        <v>8.9</v>
      </c>
      <c r="I93" s="3">
        <v>0</v>
      </c>
    </row>
    <row r="94" spans="1:9" ht="47.25">
      <c r="A94" s="74"/>
      <c r="B94" s="6" t="s">
        <v>70</v>
      </c>
      <c r="C94" s="5">
        <v>149.8</v>
      </c>
      <c r="D94" s="5">
        <v>50</v>
      </c>
      <c r="E94" s="5">
        <v>150</v>
      </c>
      <c r="F94" s="13"/>
      <c r="G94" s="13">
        <v>150</v>
      </c>
      <c r="H94" s="62">
        <v>133.3</v>
      </c>
      <c r="I94" s="62">
        <v>123.8</v>
      </c>
    </row>
    <row r="95" spans="1:9" ht="39.75" customHeight="1">
      <c r="A95" s="74"/>
      <c r="B95" s="6" t="s">
        <v>71</v>
      </c>
      <c r="C95" s="5"/>
      <c r="D95" s="5">
        <v>100</v>
      </c>
      <c r="E95" s="5">
        <v>10</v>
      </c>
      <c r="F95" s="13"/>
      <c r="G95" s="13">
        <v>10</v>
      </c>
      <c r="H95" s="62">
        <v>8.9</v>
      </c>
      <c r="I95" s="62">
        <v>8.3</v>
      </c>
    </row>
    <row r="96" spans="1:9" ht="32.25" customHeight="1">
      <c r="A96" s="74"/>
      <c r="B96" s="6" t="s">
        <v>54</v>
      </c>
      <c r="C96" s="5">
        <v>122.7</v>
      </c>
      <c r="D96" s="5">
        <v>100</v>
      </c>
      <c r="E96" s="5">
        <v>50</v>
      </c>
      <c r="F96" s="13"/>
      <c r="G96" s="13">
        <v>50</v>
      </c>
      <c r="H96" s="62">
        <v>44.4</v>
      </c>
      <c r="I96" s="62">
        <v>41.3</v>
      </c>
    </row>
    <row r="97" spans="1:9" ht="32.25" customHeight="1">
      <c r="A97" s="27"/>
      <c r="B97" s="6" t="s">
        <v>79</v>
      </c>
      <c r="C97" s="5">
        <v>300</v>
      </c>
      <c r="D97" s="5">
        <v>500</v>
      </c>
      <c r="E97" s="5">
        <v>300</v>
      </c>
      <c r="F97" s="13"/>
      <c r="G97" s="13">
        <v>300</v>
      </c>
      <c r="H97" s="62">
        <v>266.6</v>
      </c>
      <c r="I97" s="62">
        <v>247.7</v>
      </c>
    </row>
    <row r="98" spans="1:9" ht="15" customHeight="1">
      <c r="A98" s="28"/>
      <c r="B98" s="14"/>
      <c r="C98" s="6"/>
      <c r="D98" s="6"/>
      <c r="E98" s="6"/>
      <c r="F98" s="16"/>
      <c r="G98" s="16"/>
      <c r="H98" s="3"/>
      <c r="I98" s="3"/>
    </row>
    <row r="99" spans="1:9" ht="62.25" customHeight="1">
      <c r="A99" s="74">
        <v>12</v>
      </c>
      <c r="B99" s="29" t="s">
        <v>13</v>
      </c>
      <c r="C99" s="43">
        <f aca="true" t="shared" si="6" ref="C99:I99">C100</f>
        <v>1007.9</v>
      </c>
      <c r="D99" s="43">
        <f t="shared" si="6"/>
        <v>1200</v>
      </c>
      <c r="E99" s="43">
        <f t="shared" si="6"/>
        <v>1007.9</v>
      </c>
      <c r="F99" s="43">
        <f t="shared" si="6"/>
        <v>1007.9</v>
      </c>
      <c r="G99" s="43">
        <f t="shared" si="6"/>
        <v>0</v>
      </c>
      <c r="H99" s="43">
        <f t="shared" si="6"/>
        <v>1007.9</v>
      </c>
      <c r="I99" s="43">
        <f t="shared" si="6"/>
        <v>832.1</v>
      </c>
    </row>
    <row r="100" spans="1:9" ht="18" customHeight="1">
      <c r="A100" s="74"/>
      <c r="B100" s="22" t="s">
        <v>58</v>
      </c>
      <c r="C100" s="5">
        <v>1007.9</v>
      </c>
      <c r="D100" s="5">
        <v>1200</v>
      </c>
      <c r="E100" s="5">
        <v>1007.9</v>
      </c>
      <c r="F100" s="8">
        <v>1007.9</v>
      </c>
      <c r="G100" s="13"/>
      <c r="H100" s="52">
        <v>1007.9</v>
      </c>
      <c r="I100" s="49">
        <v>832.1</v>
      </c>
    </row>
    <row r="101" spans="1:9" ht="15.75" customHeight="1">
      <c r="A101" s="28"/>
      <c r="B101" s="37"/>
      <c r="C101" s="6"/>
      <c r="D101" s="6"/>
      <c r="E101" s="6"/>
      <c r="F101" s="16"/>
      <c r="G101" s="16"/>
      <c r="H101" s="48"/>
      <c r="I101" s="48"/>
    </row>
    <row r="102" spans="1:9" ht="33" customHeight="1">
      <c r="A102" s="74">
        <v>13</v>
      </c>
      <c r="B102" s="29" t="s">
        <v>3</v>
      </c>
      <c r="C102" s="25">
        <f aca="true" t="shared" si="7" ref="C102:I102">C103+C104+C105</f>
        <v>2780.8</v>
      </c>
      <c r="D102" s="25">
        <f t="shared" si="7"/>
        <v>3567.1</v>
      </c>
      <c r="E102" s="25">
        <f t="shared" si="7"/>
        <v>2239.1</v>
      </c>
      <c r="F102" s="25">
        <f t="shared" si="7"/>
        <v>457.9</v>
      </c>
      <c r="G102" s="25">
        <f t="shared" si="7"/>
        <v>1781.2</v>
      </c>
      <c r="H102" s="25">
        <f t="shared" si="7"/>
        <v>1989.5</v>
      </c>
      <c r="I102" s="25">
        <f t="shared" si="7"/>
        <v>1877.4</v>
      </c>
    </row>
    <row r="103" spans="1:9" ht="33" customHeight="1">
      <c r="A103" s="74"/>
      <c r="B103" s="6" t="s">
        <v>0</v>
      </c>
      <c r="C103" s="5">
        <v>1850</v>
      </c>
      <c r="D103" s="5">
        <v>2828</v>
      </c>
      <c r="E103" s="5">
        <v>1500</v>
      </c>
      <c r="F103" s="13"/>
      <c r="G103" s="13">
        <v>1500</v>
      </c>
      <c r="H103" s="61">
        <v>1332.8</v>
      </c>
      <c r="I103" s="61">
        <v>1238.3</v>
      </c>
    </row>
    <row r="104" spans="1:9" ht="24" customHeight="1">
      <c r="A104" s="74"/>
      <c r="B104" s="6" t="s">
        <v>48</v>
      </c>
      <c r="C104" s="5">
        <v>472.9</v>
      </c>
      <c r="D104" s="5">
        <v>280</v>
      </c>
      <c r="E104" s="5">
        <v>280</v>
      </c>
      <c r="F104" s="13"/>
      <c r="G104" s="13">
        <v>280</v>
      </c>
      <c r="H104" s="62">
        <v>248.8</v>
      </c>
      <c r="I104" s="62">
        <v>231.2</v>
      </c>
    </row>
    <row r="105" spans="1:9" ht="21" customHeight="1">
      <c r="A105" s="74"/>
      <c r="B105" s="22" t="s">
        <v>43</v>
      </c>
      <c r="C105" s="5">
        <v>457.9</v>
      </c>
      <c r="D105" s="5">
        <v>459.1</v>
      </c>
      <c r="E105" s="5">
        <v>459.1</v>
      </c>
      <c r="F105" s="13">
        <v>457.9</v>
      </c>
      <c r="G105" s="13">
        <f>E105-F105</f>
        <v>1.2000000000000455</v>
      </c>
      <c r="H105" s="3">
        <v>407.9</v>
      </c>
      <c r="I105" s="3">
        <v>407.9</v>
      </c>
    </row>
    <row r="106" spans="1:9" ht="16.5" customHeight="1">
      <c r="A106" s="28"/>
      <c r="B106" s="38"/>
      <c r="C106" s="6"/>
      <c r="D106" s="6"/>
      <c r="E106" s="6"/>
      <c r="F106" s="16"/>
      <c r="G106" s="16"/>
      <c r="H106" s="3"/>
      <c r="I106" s="3"/>
    </row>
    <row r="107" spans="1:9" ht="47.25" customHeight="1">
      <c r="A107" s="74">
        <v>14</v>
      </c>
      <c r="B107" s="29" t="s">
        <v>16</v>
      </c>
      <c r="C107" s="25">
        <v>250</v>
      </c>
      <c r="D107" s="25">
        <v>350</v>
      </c>
      <c r="E107" s="25">
        <f>E108</f>
        <v>150</v>
      </c>
      <c r="F107" s="25">
        <f>F108</f>
        <v>0</v>
      </c>
      <c r="G107" s="25">
        <f>G108</f>
        <v>150</v>
      </c>
      <c r="H107" s="25">
        <f>H108</f>
        <v>100</v>
      </c>
      <c r="I107" s="25">
        <f>I108</f>
        <v>200</v>
      </c>
    </row>
    <row r="108" spans="1:9" ht="18" customHeight="1">
      <c r="A108" s="74"/>
      <c r="B108" s="6" t="s">
        <v>112</v>
      </c>
      <c r="C108" s="5">
        <v>250</v>
      </c>
      <c r="D108" s="5">
        <v>350</v>
      </c>
      <c r="E108" s="5">
        <v>150</v>
      </c>
      <c r="F108" s="13"/>
      <c r="G108" s="13">
        <v>150</v>
      </c>
      <c r="H108" s="10">
        <v>100</v>
      </c>
      <c r="I108" s="10">
        <v>200</v>
      </c>
    </row>
    <row r="109" spans="1:9" ht="15" customHeight="1">
      <c r="A109" s="28"/>
      <c r="B109" s="38"/>
      <c r="C109" s="6"/>
      <c r="D109" s="6"/>
      <c r="E109" s="6"/>
      <c r="F109" s="16"/>
      <c r="G109" s="16"/>
      <c r="H109" s="10"/>
      <c r="I109" s="10"/>
    </row>
    <row r="110" spans="1:9" ht="47.25">
      <c r="A110" s="74">
        <v>15</v>
      </c>
      <c r="B110" s="29" t="s">
        <v>97</v>
      </c>
      <c r="C110" s="25">
        <f>C111+C112</f>
        <v>860</v>
      </c>
      <c r="D110" s="25">
        <f>D111+D112</f>
        <v>1230</v>
      </c>
      <c r="E110" s="25">
        <f>E111+E112+E113</f>
        <v>2941.7</v>
      </c>
      <c r="F110" s="25">
        <f>F111+F112</f>
        <v>780</v>
      </c>
      <c r="G110" s="25">
        <f>G111+G112+G113</f>
        <v>2161.7</v>
      </c>
      <c r="H110" s="25">
        <f>H111+H112+H113</f>
        <v>2219.9</v>
      </c>
      <c r="I110" s="25">
        <f>I111+I112+I113</f>
        <v>2078.2</v>
      </c>
    </row>
    <row r="111" spans="1:9" ht="38.25" customHeight="1">
      <c r="A111" s="74"/>
      <c r="B111" s="6" t="s">
        <v>49</v>
      </c>
      <c r="C111" s="5">
        <v>780</v>
      </c>
      <c r="D111" s="5">
        <v>780</v>
      </c>
      <c r="E111" s="5">
        <v>781.2</v>
      </c>
      <c r="F111" s="13">
        <v>780</v>
      </c>
      <c r="G111" s="13">
        <v>1.2</v>
      </c>
      <c r="H111" s="10">
        <v>52.7</v>
      </c>
      <c r="I111" s="10">
        <v>50</v>
      </c>
    </row>
    <row r="112" spans="1:9" ht="21" customHeight="1">
      <c r="A112" s="74"/>
      <c r="B112" s="6" t="s">
        <v>83</v>
      </c>
      <c r="C112" s="5">
        <v>80</v>
      </c>
      <c r="D112" s="5">
        <v>450</v>
      </c>
      <c r="E112" s="5">
        <v>450</v>
      </c>
      <c r="F112" s="13"/>
      <c r="G112" s="13">
        <v>450</v>
      </c>
      <c r="H112" s="10">
        <v>400</v>
      </c>
      <c r="I112" s="10">
        <v>200</v>
      </c>
    </row>
    <row r="113" spans="1:9" ht="15" customHeight="1">
      <c r="A113" s="28"/>
      <c r="B113" s="38" t="s">
        <v>147</v>
      </c>
      <c r="C113" s="6"/>
      <c r="D113" s="6"/>
      <c r="E113" s="6">
        <v>1710.5</v>
      </c>
      <c r="F113" s="16"/>
      <c r="G113" s="16">
        <v>1710.5</v>
      </c>
      <c r="H113" s="4">
        <v>1767.2</v>
      </c>
      <c r="I113" s="4">
        <v>1828.2</v>
      </c>
    </row>
    <row r="114" spans="1:9" ht="31.5" customHeight="1">
      <c r="A114" s="74">
        <v>16</v>
      </c>
      <c r="B114" s="29" t="s">
        <v>11</v>
      </c>
      <c r="C114" s="25">
        <f aca="true" t="shared" si="8" ref="C114:I114">C115+C116+C117+C118+C119</f>
        <v>602.6</v>
      </c>
      <c r="D114" s="25">
        <f t="shared" si="8"/>
        <v>2457.4</v>
      </c>
      <c r="E114" s="25">
        <f t="shared" si="8"/>
        <v>1957.4</v>
      </c>
      <c r="F114" s="25">
        <f t="shared" si="8"/>
        <v>0</v>
      </c>
      <c r="G114" s="25">
        <f t="shared" si="8"/>
        <v>1957.4</v>
      </c>
      <c r="H114" s="25">
        <f t="shared" si="8"/>
        <v>1100</v>
      </c>
      <c r="I114" s="25">
        <f t="shared" si="8"/>
        <v>1100</v>
      </c>
    </row>
    <row r="115" spans="1:9" ht="23.25" customHeight="1">
      <c r="A115" s="74"/>
      <c r="B115" s="6" t="s">
        <v>57</v>
      </c>
      <c r="C115" s="5">
        <v>508.7</v>
      </c>
      <c r="D115" s="5"/>
      <c r="E115" s="5"/>
      <c r="F115" s="13"/>
      <c r="G115" s="13"/>
      <c r="H115" s="10"/>
      <c r="I115" s="10"/>
    </row>
    <row r="116" spans="1:9" ht="27" customHeight="1">
      <c r="A116" s="27"/>
      <c r="B116" s="6" t="s">
        <v>113</v>
      </c>
      <c r="C116" s="5">
        <v>93.9</v>
      </c>
      <c r="D116" s="5">
        <v>100</v>
      </c>
      <c r="E116" s="5">
        <v>100</v>
      </c>
      <c r="F116" s="13"/>
      <c r="G116" s="13">
        <v>100</v>
      </c>
      <c r="H116" s="10">
        <v>100</v>
      </c>
      <c r="I116" s="10">
        <v>100</v>
      </c>
    </row>
    <row r="117" spans="1:9" ht="36" customHeight="1">
      <c r="A117" s="27"/>
      <c r="B117" s="6" t="s">
        <v>143</v>
      </c>
      <c r="C117" s="5">
        <f>C118+C119</f>
        <v>0</v>
      </c>
      <c r="D117" s="5">
        <v>1107.4</v>
      </c>
      <c r="E117" s="5">
        <v>1107.4</v>
      </c>
      <c r="F117" s="13"/>
      <c r="G117" s="13">
        <v>1107.4</v>
      </c>
      <c r="H117" s="10"/>
      <c r="I117" s="10"/>
    </row>
    <row r="118" spans="1:9" ht="33" customHeight="1">
      <c r="A118" s="27"/>
      <c r="B118" s="6" t="s">
        <v>125</v>
      </c>
      <c r="C118" s="5"/>
      <c r="D118" s="5">
        <v>1000</v>
      </c>
      <c r="E118" s="7">
        <v>500</v>
      </c>
      <c r="F118" s="13"/>
      <c r="G118" s="13">
        <v>500</v>
      </c>
      <c r="H118" s="10">
        <v>1000</v>
      </c>
      <c r="I118" s="10">
        <v>1000</v>
      </c>
    </row>
    <row r="119" spans="1:9" ht="34.5" customHeight="1">
      <c r="A119" s="27"/>
      <c r="B119" s="6" t="s">
        <v>126</v>
      </c>
      <c r="C119" s="5"/>
      <c r="D119" s="5">
        <v>250</v>
      </c>
      <c r="E119" s="5">
        <v>250</v>
      </c>
      <c r="F119" s="13"/>
      <c r="G119" s="13">
        <v>250</v>
      </c>
      <c r="H119" s="10"/>
      <c r="I119" s="10"/>
    </row>
    <row r="120" spans="1:9" ht="20.25" customHeight="1">
      <c r="A120" s="27"/>
      <c r="B120" s="6"/>
      <c r="C120" s="5"/>
      <c r="D120" s="5"/>
      <c r="E120" s="5"/>
      <c r="F120" s="13"/>
      <c r="G120" s="13"/>
      <c r="H120" s="4"/>
      <c r="I120" s="4"/>
    </row>
    <row r="121" spans="1:9" ht="57" customHeight="1">
      <c r="A121" s="27">
        <v>17</v>
      </c>
      <c r="B121" s="29" t="s">
        <v>134</v>
      </c>
      <c r="C121" s="25">
        <f>C122+C123+C125+C126+C127+C129</f>
        <v>0</v>
      </c>
      <c r="D121" s="25">
        <f>D122+D123+D125+D126+D127+D129</f>
        <v>2205</v>
      </c>
      <c r="E121" s="25">
        <f>E122+E123+E125+E126+E127+E129</f>
        <v>200</v>
      </c>
      <c r="F121" s="25">
        <f>F122+F123+F125+F126+F127+F129</f>
        <v>0</v>
      </c>
      <c r="G121" s="25">
        <f>G122+G123+G125+G126+G127+G129</f>
        <v>200</v>
      </c>
      <c r="H121" s="25">
        <f>H122+H123+H125+H126+H127+H129+H128+H124</f>
        <v>50</v>
      </c>
      <c r="I121" s="25">
        <f>I122+I123+I125+I126+I127+I129+I128+I124</f>
        <v>25</v>
      </c>
    </row>
    <row r="122" spans="1:9" ht="34.5" customHeight="1">
      <c r="A122" s="27"/>
      <c r="B122" s="6" t="s">
        <v>129</v>
      </c>
      <c r="C122" s="5">
        <v>0</v>
      </c>
      <c r="D122" s="5">
        <v>250</v>
      </c>
      <c r="E122" s="5">
        <v>25</v>
      </c>
      <c r="F122" s="13"/>
      <c r="G122" s="13">
        <v>25</v>
      </c>
      <c r="H122" s="10">
        <v>10</v>
      </c>
      <c r="I122" s="10">
        <v>0</v>
      </c>
    </row>
    <row r="123" spans="1:9" ht="25.5" customHeight="1">
      <c r="A123" s="27"/>
      <c r="B123" s="6" t="s">
        <v>130</v>
      </c>
      <c r="C123" s="5">
        <v>0</v>
      </c>
      <c r="D123" s="5">
        <v>210</v>
      </c>
      <c r="E123" s="5">
        <v>25</v>
      </c>
      <c r="F123" s="13"/>
      <c r="G123" s="13">
        <v>25</v>
      </c>
      <c r="H123" s="10">
        <v>10</v>
      </c>
      <c r="I123" s="10">
        <v>10</v>
      </c>
    </row>
    <row r="124" spans="1:9" ht="36" customHeight="1">
      <c r="A124" s="27"/>
      <c r="B124" s="6" t="s">
        <v>145</v>
      </c>
      <c r="C124" s="5"/>
      <c r="D124" s="5"/>
      <c r="E124" s="5"/>
      <c r="F124" s="13"/>
      <c r="G124" s="13"/>
      <c r="H124" s="10">
        <v>5</v>
      </c>
      <c r="I124" s="10">
        <v>0</v>
      </c>
    </row>
    <row r="125" spans="1:9" ht="25.5" customHeight="1">
      <c r="A125" s="27"/>
      <c r="B125" s="6" t="s">
        <v>131</v>
      </c>
      <c r="C125" s="5">
        <v>0</v>
      </c>
      <c r="D125" s="5">
        <v>545</v>
      </c>
      <c r="E125" s="5">
        <v>50</v>
      </c>
      <c r="F125" s="13"/>
      <c r="G125" s="13">
        <v>50</v>
      </c>
      <c r="H125" s="10">
        <v>10</v>
      </c>
      <c r="I125" s="10">
        <v>0</v>
      </c>
    </row>
    <row r="126" spans="1:9" ht="34.5" customHeight="1">
      <c r="A126" s="27"/>
      <c r="B126" s="6" t="s">
        <v>132</v>
      </c>
      <c r="C126" s="5">
        <v>0</v>
      </c>
      <c r="D126" s="5">
        <v>200</v>
      </c>
      <c r="E126" s="5">
        <v>50</v>
      </c>
      <c r="F126" s="13"/>
      <c r="G126" s="13">
        <v>50</v>
      </c>
      <c r="H126" s="10"/>
      <c r="I126" s="10"/>
    </row>
    <row r="127" spans="1:9" ht="26.25" customHeight="1">
      <c r="A127" s="27"/>
      <c r="B127" s="6" t="s">
        <v>133</v>
      </c>
      <c r="C127" s="5">
        <v>0</v>
      </c>
      <c r="D127" s="5">
        <v>1000</v>
      </c>
      <c r="E127" s="5">
        <v>50</v>
      </c>
      <c r="F127" s="13"/>
      <c r="G127" s="13">
        <v>50</v>
      </c>
      <c r="H127" s="10">
        <v>10</v>
      </c>
      <c r="I127" s="10">
        <v>10</v>
      </c>
    </row>
    <row r="128" spans="1:9" ht="89.25" customHeight="1">
      <c r="A128" s="27"/>
      <c r="B128" s="67" t="s">
        <v>144</v>
      </c>
      <c r="C128" s="5"/>
      <c r="D128" s="5"/>
      <c r="E128" s="5"/>
      <c r="F128" s="13"/>
      <c r="G128" s="13"/>
      <c r="H128" s="10">
        <v>5</v>
      </c>
      <c r="I128" s="10">
        <v>5</v>
      </c>
    </row>
    <row r="129" spans="1:9" ht="21" customHeight="1">
      <c r="A129" s="28"/>
      <c r="B129" s="63"/>
      <c r="C129" s="64"/>
      <c r="D129" s="64"/>
      <c r="E129" s="64"/>
      <c r="F129" s="65"/>
      <c r="G129" s="65"/>
      <c r="H129" s="66"/>
      <c r="I129" s="66"/>
    </row>
    <row r="130" spans="1:9" ht="38.25" customHeight="1">
      <c r="A130" s="74">
        <v>18</v>
      </c>
      <c r="B130" s="29" t="s">
        <v>17</v>
      </c>
      <c r="C130" s="43">
        <f aca="true" t="shared" si="9" ref="C130:I130">C131+C132+C133+C134+C135+C136</f>
        <v>33839.3</v>
      </c>
      <c r="D130" s="43">
        <f t="shared" si="9"/>
        <v>35651.9</v>
      </c>
      <c r="E130" s="43">
        <f t="shared" si="9"/>
        <v>34179.3</v>
      </c>
      <c r="F130" s="43">
        <f t="shared" si="9"/>
        <v>14780.9</v>
      </c>
      <c r="G130" s="43">
        <f t="shared" si="9"/>
        <v>19398.4</v>
      </c>
      <c r="H130" s="43">
        <f t="shared" si="9"/>
        <v>30464.300000000003</v>
      </c>
      <c r="I130" s="43">
        <f t="shared" si="9"/>
        <v>31000.9</v>
      </c>
    </row>
    <row r="131" spans="1:9" ht="31.5">
      <c r="A131" s="74"/>
      <c r="B131" s="6" t="s">
        <v>80</v>
      </c>
      <c r="C131" s="5">
        <v>2200</v>
      </c>
      <c r="D131" s="5">
        <v>2200</v>
      </c>
      <c r="E131" s="5">
        <v>2200</v>
      </c>
      <c r="F131" s="13"/>
      <c r="G131" s="13">
        <v>2200</v>
      </c>
      <c r="H131" s="50">
        <v>2200</v>
      </c>
      <c r="I131" s="50">
        <v>1954.8</v>
      </c>
    </row>
    <row r="132" spans="1:9" ht="23.25" customHeight="1">
      <c r="A132" s="74"/>
      <c r="B132" s="6" t="s">
        <v>41</v>
      </c>
      <c r="C132" s="5">
        <v>4000</v>
      </c>
      <c r="D132" s="5">
        <v>4362.4</v>
      </c>
      <c r="E132" s="5">
        <v>4362.4</v>
      </c>
      <c r="F132" s="13">
        <v>3681.1</v>
      </c>
      <c r="G132" s="13">
        <f>E132-F132</f>
        <v>681.2999999999997</v>
      </c>
      <c r="H132" s="50">
        <v>3876.2</v>
      </c>
      <c r="I132" s="50">
        <v>3876.2</v>
      </c>
    </row>
    <row r="133" spans="1:9" ht="22.5" customHeight="1">
      <c r="A133" s="74"/>
      <c r="B133" s="6" t="s">
        <v>42</v>
      </c>
      <c r="C133" s="5">
        <v>25435.8</v>
      </c>
      <c r="D133" s="5">
        <v>26479.5</v>
      </c>
      <c r="E133" s="5">
        <v>25886.9</v>
      </c>
      <c r="F133" s="13">
        <v>11099.8</v>
      </c>
      <c r="G133" s="13">
        <f>E133-F133</f>
        <v>14787.100000000002</v>
      </c>
      <c r="H133" s="50">
        <v>23001.9</v>
      </c>
      <c r="I133" s="50">
        <v>23001.9</v>
      </c>
    </row>
    <row r="134" spans="1:9" ht="31.5" customHeight="1">
      <c r="A134" s="74"/>
      <c r="B134" s="6" t="s">
        <v>2</v>
      </c>
      <c r="C134" s="5">
        <v>170</v>
      </c>
      <c r="D134" s="5">
        <v>170</v>
      </c>
      <c r="E134" s="7">
        <v>170</v>
      </c>
      <c r="F134" s="13"/>
      <c r="G134" s="13">
        <v>170</v>
      </c>
      <c r="H134" s="10"/>
      <c r="I134" s="10"/>
    </row>
    <row r="135" spans="1:9" ht="31.5">
      <c r="A135" s="74"/>
      <c r="B135" s="14" t="s">
        <v>81</v>
      </c>
      <c r="C135" s="5">
        <v>2000</v>
      </c>
      <c r="D135" s="5">
        <v>2280</v>
      </c>
      <c r="E135" s="7">
        <v>1500</v>
      </c>
      <c r="F135" s="13"/>
      <c r="G135" s="13">
        <v>1500</v>
      </c>
      <c r="H135" s="50">
        <v>1332.9</v>
      </c>
      <c r="I135" s="50">
        <v>2025.8</v>
      </c>
    </row>
    <row r="136" spans="1:9" ht="31.5">
      <c r="A136" s="74"/>
      <c r="B136" s="14" t="s">
        <v>117</v>
      </c>
      <c r="C136" s="5">
        <v>33.5</v>
      </c>
      <c r="D136" s="5">
        <v>160</v>
      </c>
      <c r="E136" s="5">
        <v>60</v>
      </c>
      <c r="F136" s="13"/>
      <c r="G136" s="13">
        <v>60</v>
      </c>
      <c r="H136" s="50">
        <v>53.3</v>
      </c>
      <c r="I136" s="50">
        <v>142.2</v>
      </c>
    </row>
    <row r="137" spans="1:9" ht="17.25" customHeight="1">
      <c r="A137" s="28"/>
      <c r="B137" s="17"/>
      <c r="C137" s="6"/>
      <c r="D137" s="6"/>
      <c r="E137" s="6"/>
      <c r="F137" s="6"/>
      <c r="G137" s="6"/>
      <c r="H137" s="10"/>
      <c r="I137" s="10"/>
    </row>
    <row r="138" spans="1:9" ht="36.75" customHeight="1">
      <c r="A138" s="74">
        <v>19</v>
      </c>
      <c r="B138" s="29" t="s">
        <v>98</v>
      </c>
      <c r="C138" s="25">
        <f>C139+C140+C141</f>
        <v>92.3</v>
      </c>
      <c r="D138" s="25">
        <f>D139+D140+D141</f>
        <v>90</v>
      </c>
      <c r="E138" s="25">
        <f>E139+E140+E141</f>
        <v>90</v>
      </c>
      <c r="F138" s="25">
        <f>F139+F140+F141</f>
        <v>0</v>
      </c>
      <c r="G138" s="25">
        <f>G139+G140+G141</f>
        <v>90</v>
      </c>
      <c r="H138" s="25">
        <f>H139+H140+H141+H142</f>
        <v>90</v>
      </c>
      <c r="I138" s="25">
        <f>I139+I140+I141+I142</f>
        <v>90</v>
      </c>
    </row>
    <row r="139" spans="1:9" ht="26.25" customHeight="1">
      <c r="A139" s="74"/>
      <c r="B139" s="22" t="s">
        <v>114</v>
      </c>
      <c r="C139" s="7">
        <v>60</v>
      </c>
      <c r="D139" s="24">
        <v>60</v>
      </c>
      <c r="E139" s="24">
        <v>60</v>
      </c>
      <c r="F139" s="23"/>
      <c r="G139" s="7">
        <v>60</v>
      </c>
      <c r="H139" s="60">
        <v>50</v>
      </c>
      <c r="I139" s="60">
        <v>50</v>
      </c>
    </row>
    <row r="140" spans="1:9" ht="49.5" customHeight="1">
      <c r="A140" s="74"/>
      <c r="B140" s="22" t="s">
        <v>115</v>
      </c>
      <c r="C140" s="7">
        <v>30</v>
      </c>
      <c r="D140" s="24">
        <v>30</v>
      </c>
      <c r="E140" s="24">
        <v>30</v>
      </c>
      <c r="F140" s="23"/>
      <c r="G140" s="7">
        <v>30</v>
      </c>
      <c r="H140" s="7">
        <v>30</v>
      </c>
      <c r="I140" s="7">
        <v>30</v>
      </c>
    </row>
    <row r="141" spans="1:9" ht="36" customHeight="1">
      <c r="A141" s="74"/>
      <c r="B141" s="40" t="s">
        <v>116</v>
      </c>
      <c r="C141" s="9">
        <v>2.3</v>
      </c>
      <c r="D141" s="9"/>
      <c r="E141" s="9"/>
      <c r="F141" s="9"/>
      <c r="G141" s="9"/>
      <c r="H141" s="10"/>
      <c r="I141" s="10"/>
    </row>
    <row r="142" spans="1:9" ht="36" customHeight="1">
      <c r="A142" s="27"/>
      <c r="B142" s="67" t="s">
        <v>146</v>
      </c>
      <c r="C142" s="9"/>
      <c r="D142" s="9"/>
      <c r="E142" s="9"/>
      <c r="F142" s="9"/>
      <c r="G142" s="9"/>
      <c r="H142" s="10">
        <v>10</v>
      </c>
      <c r="I142" s="10">
        <v>10</v>
      </c>
    </row>
    <row r="143" spans="1:9" ht="18" customHeight="1">
      <c r="A143" s="27"/>
      <c r="B143" s="68"/>
      <c r="C143" s="69"/>
      <c r="D143" s="69"/>
      <c r="E143" s="69"/>
      <c r="F143" s="69"/>
      <c r="G143" s="69"/>
      <c r="H143" s="66"/>
      <c r="I143" s="66"/>
    </row>
    <row r="144" spans="1:10" ht="20.25" customHeight="1">
      <c r="A144" s="4"/>
      <c r="B144" s="45" t="s">
        <v>50</v>
      </c>
      <c r="C144" s="46">
        <f>C138+C130+C114+C110+C107+C102+C99+C89+C83+C74+C66+C63+C51+C46+C39+C28+C11+C6+C121</f>
        <v>204489.90000000002</v>
      </c>
      <c r="D144" s="46">
        <f>D138+D130+D114+D110+D107+D102+D99+D89+D83+D74+D66+D63+D51+D46+D39+D28+D11+D6+D121</f>
        <v>255507</v>
      </c>
      <c r="E144" s="46">
        <f>E138+E130+E114+E110+E107+E102+E99+E89+E83+E74+E66+E63+E51+E46+E39+E28+E11+E6+E121</f>
        <v>198470.19999999998</v>
      </c>
      <c r="F144" s="46">
        <f>F138+F130+F114+F110+F107+F102+F99+F89+F83+F74+F66+F63+F51+F46+F39+F28+F11+F6+F121</f>
        <v>89231.4</v>
      </c>
      <c r="G144" s="46">
        <f>G138+G130+G114+G110+G107+G102+G99+G89+G83+G74+G66+G63+G51+G46+G39+G28+G11+G6+G121</f>
        <v>109238.79999999999</v>
      </c>
      <c r="H144" s="46">
        <f>H138+H130+H114+H110+H107+H102+H99+H89+H83+H74+H66+H63+H51+H46+H39+H28+H11+H6+H121</f>
        <v>179448.89999999997</v>
      </c>
      <c r="I144" s="46">
        <f>I138+I130+I114+I110+I107+I102+I99+I89+I83+I74+I66+I63+I51+I46+I39+I28+I11+I6+I121</f>
        <v>163991.60000000003</v>
      </c>
      <c r="J144" s="18"/>
    </row>
    <row r="145" spans="1:9" ht="18.75" customHeight="1">
      <c r="A145" s="4"/>
      <c r="B145" s="19" t="s">
        <v>61</v>
      </c>
      <c r="C145" s="10"/>
      <c r="D145" s="10"/>
      <c r="E145" s="10"/>
      <c r="F145" s="10"/>
      <c r="G145" s="10"/>
      <c r="H145" s="10"/>
      <c r="I145" s="10"/>
    </row>
    <row r="146" spans="1:9" ht="60.75" customHeight="1">
      <c r="A146" s="17">
        <v>1</v>
      </c>
      <c r="B146" s="22" t="s">
        <v>18</v>
      </c>
      <c r="C146" s="5">
        <v>685.4</v>
      </c>
      <c r="D146" s="5">
        <v>600.8</v>
      </c>
      <c r="E146" s="5">
        <v>600.8</v>
      </c>
      <c r="F146" s="5">
        <v>600.8</v>
      </c>
      <c r="G146" s="5"/>
      <c r="H146" s="10">
        <v>600.8</v>
      </c>
      <c r="I146" s="10">
        <v>600.8</v>
      </c>
    </row>
    <row r="147" spans="1:9" ht="43.5" customHeight="1">
      <c r="A147" s="17">
        <v>2</v>
      </c>
      <c r="B147" s="22" t="s">
        <v>52</v>
      </c>
      <c r="C147" s="5">
        <v>1195.8</v>
      </c>
      <c r="D147" s="5">
        <v>1356.9</v>
      </c>
      <c r="E147" s="5">
        <v>1400.8</v>
      </c>
      <c r="F147" s="5">
        <v>1400.8</v>
      </c>
      <c r="G147" s="5"/>
      <c r="H147" s="10">
        <v>1400.8</v>
      </c>
      <c r="I147" s="10">
        <v>1400.8</v>
      </c>
    </row>
    <row r="148" spans="1:9" ht="19.5" customHeight="1">
      <c r="A148" s="17">
        <v>3</v>
      </c>
      <c r="B148" s="22" t="s">
        <v>19</v>
      </c>
      <c r="C148" s="5">
        <v>28864</v>
      </c>
      <c r="D148" s="5">
        <v>31926.8</v>
      </c>
      <c r="E148" s="5">
        <v>29653.6</v>
      </c>
      <c r="F148" s="5">
        <v>25898.2</v>
      </c>
      <c r="G148" s="5">
        <f>E148-F148</f>
        <v>3755.399999999998</v>
      </c>
      <c r="H148" s="10">
        <v>26348.9</v>
      </c>
      <c r="I148" s="10">
        <v>26348.9</v>
      </c>
    </row>
    <row r="149" spans="1:9" ht="19.5" customHeight="1">
      <c r="A149" s="17">
        <v>4</v>
      </c>
      <c r="B149" s="22" t="s">
        <v>20</v>
      </c>
      <c r="C149" s="5">
        <v>400</v>
      </c>
      <c r="D149" s="5">
        <v>400</v>
      </c>
      <c r="E149" s="7">
        <v>400</v>
      </c>
      <c r="F149" s="5"/>
      <c r="G149" s="5">
        <v>400</v>
      </c>
      <c r="H149" s="10">
        <v>355.4</v>
      </c>
      <c r="I149" s="10">
        <v>355.4</v>
      </c>
    </row>
    <row r="150" spans="1:9" ht="19.5" customHeight="1">
      <c r="A150" s="17">
        <v>5</v>
      </c>
      <c r="B150" s="22" t="s">
        <v>21</v>
      </c>
      <c r="C150" s="5">
        <v>1692.8</v>
      </c>
      <c r="D150" s="7">
        <v>1710.5</v>
      </c>
      <c r="E150" s="7">
        <v>0</v>
      </c>
      <c r="F150" s="5"/>
      <c r="G150" s="5">
        <v>0</v>
      </c>
      <c r="H150" s="10">
        <v>0</v>
      </c>
      <c r="I150" s="10">
        <v>0</v>
      </c>
    </row>
    <row r="151" spans="1:9" ht="21" customHeight="1">
      <c r="A151" s="17">
        <v>6</v>
      </c>
      <c r="B151" s="22" t="s">
        <v>22</v>
      </c>
      <c r="C151" s="5">
        <v>11271.4</v>
      </c>
      <c r="D151" s="7">
        <v>11511.3</v>
      </c>
      <c r="E151" s="7">
        <v>11511.3</v>
      </c>
      <c r="F151" s="5">
        <v>10561.3</v>
      </c>
      <c r="G151" s="5">
        <f>E151-F151</f>
        <v>950</v>
      </c>
      <c r="H151" s="10">
        <v>10228.4</v>
      </c>
      <c r="I151" s="10">
        <v>10228.4</v>
      </c>
    </row>
    <row r="152" spans="1:9" ht="21.75" customHeight="1">
      <c r="A152" s="17">
        <v>7</v>
      </c>
      <c r="B152" s="22" t="s">
        <v>23</v>
      </c>
      <c r="C152" s="5">
        <v>1426.9</v>
      </c>
      <c r="D152" s="5">
        <v>1062.1</v>
      </c>
      <c r="E152" s="5">
        <v>1062.1</v>
      </c>
      <c r="F152" s="5">
        <v>1009.5</v>
      </c>
      <c r="G152" s="5">
        <f>E152-F152</f>
        <v>52.59999999999991</v>
      </c>
      <c r="H152" s="10">
        <v>1062.1</v>
      </c>
      <c r="I152" s="10">
        <v>1062.1</v>
      </c>
    </row>
    <row r="153" spans="1:9" ht="21.75" customHeight="1">
      <c r="A153" s="17">
        <v>10</v>
      </c>
      <c r="B153" s="22" t="s">
        <v>82</v>
      </c>
      <c r="C153" s="5">
        <v>2291.5</v>
      </c>
      <c r="D153" s="5">
        <v>1700</v>
      </c>
      <c r="E153" s="5">
        <v>1678.6</v>
      </c>
      <c r="F153" s="5"/>
      <c r="G153" s="5">
        <v>1678.6</v>
      </c>
      <c r="H153" s="10"/>
      <c r="I153" s="10"/>
    </row>
    <row r="154" spans="1:9" ht="22.5" customHeight="1">
      <c r="A154" s="17">
        <v>11</v>
      </c>
      <c r="B154" s="22" t="s">
        <v>24</v>
      </c>
      <c r="C154" s="5">
        <v>998.4</v>
      </c>
      <c r="D154" s="5">
        <v>99</v>
      </c>
      <c r="E154" s="7">
        <v>99</v>
      </c>
      <c r="F154" s="5"/>
      <c r="G154" s="5">
        <v>99</v>
      </c>
      <c r="H154" s="10">
        <v>79</v>
      </c>
      <c r="I154" s="10">
        <v>71</v>
      </c>
    </row>
    <row r="155" spans="1:9" ht="21" customHeight="1">
      <c r="A155" s="17">
        <v>12</v>
      </c>
      <c r="B155" s="22" t="s">
        <v>25</v>
      </c>
      <c r="C155" s="5">
        <v>1179.5</v>
      </c>
      <c r="D155" s="5">
        <v>1126.9</v>
      </c>
      <c r="E155" s="7">
        <v>1126.9</v>
      </c>
      <c r="F155" s="5"/>
      <c r="G155" s="5">
        <v>1126.9</v>
      </c>
      <c r="H155" s="10"/>
      <c r="I155" s="10"/>
    </row>
    <row r="156" spans="1:9" ht="21" customHeight="1">
      <c r="A156" s="17">
        <v>15</v>
      </c>
      <c r="B156" s="22" t="s">
        <v>27</v>
      </c>
      <c r="C156" s="5">
        <v>144.8</v>
      </c>
      <c r="D156" s="5">
        <v>76.5</v>
      </c>
      <c r="E156" s="5">
        <v>76.5</v>
      </c>
      <c r="F156" s="5"/>
      <c r="G156" s="5">
        <v>76.5</v>
      </c>
      <c r="H156" s="10">
        <v>68</v>
      </c>
      <c r="I156" s="10">
        <v>68</v>
      </c>
    </row>
    <row r="157" spans="1:9" ht="21" customHeight="1">
      <c r="A157" s="17">
        <v>16</v>
      </c>
      <c r="B157" s="22" t="s">
        <v>148</v>
      </c>
      <c r="C157" s="5"/>
      <c r="D157" s="5"/>
      <c r="E157" s="5"/>
      <c r="F157" s="5"/>
      <c r="G157" s="5"/>
      <c r="H157" s="10">
        <v>18078.9</v>
      </c>
      <c r="I157" s="10">
        <v>36345.5</v>
      </c>
    </row>
    <row r="158" spans="1:10" ht="21.75" customHeight="1">
      <c r="A158" s="6"/>
      <c r="B158" s="41" t="s">
        <v>59</v>
      </c>
      <c r="C158" s="26">
        <f>C146+C147+C148+C149+C150+C151+C152+C154+C155+C156+C153</f>
        <v>50150.50000000001</v>
      </c>
      <c r="D158" s="26">
        <f>D146+D147+D148+D149+D150+D151+D152+D153+D154+D155+D156</f>
        <v>51570.8</v>
      </c>
      <c r="E158" s="26">
        <f>E146+E147+E148+E149+E150+E151+E152+E153+E154+E155+E156</f>
        <v>47609.6</v>
      </c>
      <c r="F158" s="26">
        <f>F146+F147+F148+F149+F150+F151+F152+F153+F154+F155+F156</f>
        <v>39470.6</v>
      </c>
      <c r="G158" s="26">
        <f>G146+G147+G148+G149+G150+G151+G152+G153+G154+G155+G156</f>
        <v>8138.999999999998</v>
      </c>
      <c r="H158" s="26">
        <f>H146+H147+H148+H149+H150+H151+H152+H153+H154+H155+H156+H157</f>
        <v>58222.3</v>
      </c>
      <c r="I158" s="26">
        <f>I146+I147+I148+I149+I150+I151+I152+I153+I154+I155+I156+I157</f>
        <v>76480.9</v>
      </c>
      <c r="J158" s="18"/>
    </row>
    <row r="159" spans="1:10" ht="22.5" customHeight="1">
      <c r="A159" s="3"/>
      <c r="B159" s="35" t="s">
        <v>62</v>
      </c>
      <c r="C159" s="11">
        <f aca="true" t="shared" si="10" ref="C159:I159">C144+C158</f>
        <v>254640.40000000002</v>
      </c>
      <c r="D159" s="11">
        <f t="shared" si="10"/>
        <v>307077.8</v>
      </c>
      <c r="E159" s="11">
        <f t="shared" si="10"/>
        <v>246079.8</v>
      </c>
      <c r="F159" s="11">
        <f t="shared" si="10"/>
        <v>128702</v>
      </c>
      <c r="G159" s="11">
        <f t="shared" si="10"/>
        <v>117377.79999999999</v>
      </c>
      <c r="H159" s="11">
        <f t="shared" si="10"/>
        <v>237671.19999999995</v>
      </c>
      <c r="I159" s="11">
        <f t="shared" si="10"/>
        <v>240472.50000000003</v>
      </c>
      <c r="J159" s="18"/>
    </row>
    <row r="160" spans="1:9" ht="23.25" customHeight="1">
      <c r="A160" s="3"/>
      <c r="B160" s="19" t="s">
        <v>63</v>
      </c>
      <c r="C160" s="12"/>
      <c r="D160" s="12"/>
      <c r="E160" s="15">
        <f>E161+E162</f>
        <v>266079.8</v>
      </c>
      <c r="F160" s="12"/>
      <c r="G160" s="12"/>
      <c r="H160" s="12">
        <v>245671.2</v>
      </c>
      <c r="I160" s="12">
        <v>247472.5</v>
      </c>
    </row>
    <row r="161" spans="1:9" ht="23.25" customHeight="1">
      <c r="A161" s="3"/>
      <c r="B161" s="9" t="s">
        <v>64</v>
      </c>
      <c r="C161" s="10"/>
      <c r="D161" s="10"/>
      <c r="E161" s="10">
        <v>190124.8</v>
      </c>
      <c r="F161" s="10"/>
      <c r="G161" s="10"/>
      <c r="H161" s="10">
        <v>195932.7</v>
      </c>
      <c r="I161" s="10">
        <v>196883.7</v>
      </c>
    </row>
    <row r="162" spans="1:9" ht="24" customHeight="1">
      <c r="A162" s="3"/>
      <c r="B162" s="9" t="s">
        <v>65</v>
      </c>
      <c r="C162" s="10"/>
      <c r="D162" s="10"/>
      <c r="E162" s="10">
        <v>75955</v>
      </c>
      <c r="F162" s="10"/>
      <c r="G162" s="10"/>
      <c r="H162" s="10">
        <v>49738.5</v>
      </c>
      <c r="I162" s="10">
        <v>50588.8</v>
      </c>
    </row>
    <row r="163" spans="1:9" ht="19.5" customHeight="1">
      <c r="A163" s="3"/>
      <c r="B163" s="19" t="s">
        <v>149</v>
      </c>
      <c r="C163" s="12"/>
      <c r="D163" s="12"/>
      <c r="E163" s="73">
        <f>E160-E159</f>
        <v>20000</v>
      </c>
      <c r="F163" s="12"/>
      <c r="G163" s="12"/>
      <c r="H163" s="10">
        <v>8000</v>
      </c>
      <c r="I163" s="10">
        <v>7000</v>
      </c>
    </row>
    <row r="164" spans="1:9" ht="15.75">
      <c r="A164" s="17">
        <v>13</v>
      </c>
      <c r="B164" s="22" t="s">
        <v>55</v>
      </c>
      <c r="C164" s="7"/>
      <c r="D164" s="7"/>
      <c r="E164" s="5">
        <v>20000</v>
      </c>
      <c r="F164" s="5"/>
      <c r="G164" s="5"/>
      <c r="H164" s="10">
        <v>8000</v>
      </c>
      <c r="I164" s="10">
        <v>7000</v>
      </c>
    </row>
    <row r="165" spans="1:9" ht="15.75">
      <c r="A165" s="17">
        <v>14</v>
      </c>
      <c r="B165" s="22" t="s">
        <v>56</v>
      </c>
      <c r="C165" s="7"/>
      <c r="D165" s="7"/>
      <c r="E165" s="5">
        <v>15500</v>
      </c>
      <c r="F165" s="5"/>
      <c r="G165" s="5"/>
      <c r="H165" s="10">
        <v>15000</v>
      </c>
      <c r="I165" s="10">
        <v>0</v>
      </c>
    </row>
    <row r="166" spans="1:9" ht="17.25" customHeight="1">
      <c r="A166" s="3"/>
      <c r="B166" s="3"/>
      <c r="C166" s="3"/>
      <c r="D166" s="3"/>
      <c r="E166" s="10"/>
      <c r="F166" s="3"/>
      <c r="G166" s="3"/>
      <c r="H166" s="4"/>
      <c r="I166" s="4"/>
    </row>
    <row r="167" spans="1:7" ht="15.75">
      <c r="A167" s="1"/>
      <c r="B167" s="1"/>
      <c r="C167" s="1"/>
      <c r="D167" s="1"/>
      <c r="E167" s="1"/>
      <c r="F167" s="1"/>
      <c r="G167" s="1"/>
    </row>
    <row r="168" ht="15.75">
      <c r="A168" s="1"/>
    </row>
  </sheetData>
  <sheetProtection/>
  <mergeCells count="26">
    <mergeCell ref="F4:G4"/>
    <mergeCell ref="B2:I2"/>
    <mergeCell ref="A74:A76"/>
    <mergeCell ref="E4:E5"/>
    <mergeCell ref="D4:D5"/>
    <mergeCell ref="B4:B5"/>
    <mergeCell ref="A6:A9"/>
    <mergeCell ref="A51:A61"/>
    <mergeCell ref="C4:C5"/>
    <mergeCell ref="I4:I5"/>
    <mergeCell ref="H4:H5"/>
    <mergeCell ref="A99:A100"/>
    <mergeCell ref="A130:A136"/>
    <mergeCell ref="A63:A64"/>
    <mergeCell ref="A66:A68"/>
    <mergeCell ref="A89:A96"/>
    <mergeCell ref="A39:A43"/>
    <mergeCell ref="A83:A86"/>
    <mergeCell ref="A46:A49"/>
    <mergeCell ref="A11:A26"/>
    <mergeCell ref="A28:A36"/>
    <mergeCell ref="A138:A141"/>
    <mergeCell ref="A102:A105"/>
    <mergeCell ref="A107:A108"/>
    <mergeCell ref="A110:A112"/>
    <mergeCell ref="A114:A115"/>
  </mergeCells>
  <printOptions/>
  <pageMargins left="0.25" right="0.17" top="0.16" bottom="0.17" header="0.16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Николаевна Придатко</cp:lastModifiedBy>
  <cp:lastPrinted>2016-12-06T07:27:30Z</cp:lastPrinted>
  <dcterms:created xsi:type="dcterms:W3CDTF">1996-10-08T23:32:33Z</dcterms:created>
  <dcterms:modified xsi:type="dcterms:W3CDTF">2016-12-06T08:28:03Z</dcterms:modified>
  <cp:category/>
  <cp:version/>
  <cp:contentType/>
  <cp:contentStatus/>
</cp:coreProperties>
</file>